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 defaultThemeVersion="124226"/>
  <xr:revisionPtr revIDLastSave="0" documentId="13_ncr:1_{DA06ACEE-72A7-4765-ABA6-6E973AEFAF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O DE TRABALHO" sheetId="1" r:id="rId1"/>
    <sheet name="MEMORIA DE CALCULO" sheetId="2" r:id="rId2"/>
  </sheets>
  <definedNames>
    <definedName name="_xlnm.Print_Area" localSheetId="1">'MEMORIA DE CALCULO'!$B$1:$J$166</definedName>
    <definedName name="_xlnm.Print_Area" localSheetId="0">'PLANO DE TRABALHO'!$B:$Q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2" l="1"/>
  <c r="J41" i="2"/>
  <c r="J66" i="2"/>
  <c r="J45" i="2" l="1"/>
  <c r="J46" i="2"/>
  <c r="P83" i="1" l="1"/>
  <c r="P82" i="1"/>
  <c r="P84" i="1" l="1"/>
  <c r="P85" i="1" s="1"/>
  <c r="P91" i="1" s="1"/>
  <c r="J121" i="2" l="1"/>
  <c r="P113" i="1" s="1"/>
  <c r="J74" i="2"/>
  <c r="J17" i="2" l="1"/>
  <c r="P158" i="1"/>
  <c r="P159" i="1"/>
  <c r="P160" i="1"/>
  <c r="J114" i="2" l="1"/>
  <c r="Q181" i="1"/>
  <c r="P156" i="1"/>
  <c r="Q156" i="1" s="1"/>
  <c r="P157" i="1"/>
  <c r="Q157" i="1" s="1"/>
  <c r="Q158" i="1"/>
  <c r="Q159" i="1"/>
  <c r="Q160" i="1"/>
  <c r="O129" i="1"/>
  <c r="O130" i="1"/>
  <c r="O128" i="1"/>
  <c r="J102" i="2"/>
  <c r="J80" i="2"/>
  <c r="J82" i="2" s="1"/>
  <c r="J25" i="2"/>
  <c r="P155" i="1"/>
  <c r="O131" i="1" l="1"/>
  <c r="J83" i="2"/>
  <c r="P154" i="1"/>
  <c r="J44" i="2" l="1"/>
  <c r="Q180" i="1" l="1"/>
  <c r="Q182" i="1" s="1"/>
  <c r="Q173" i="1"/>
  <c r="Q174" i="1" s="1"/>
  <c r="B57" i="1" l="1"/>
  <c r="Q175" i="1"/>
  <c r="J108" i="2" l="1"/>
  <c r="Q155" i="1" l="1"/>
  <c r="J146" i="2"/>
  <c r="Q154" i="1"/>
  <c r="J88" i="2"/>
  <c r="J89" i="2" s="1"/>
  <c r="P111" i="1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26" i="2"/>
  <c r="Q167" i="1"/>
  <c r="Q166" i="1"/>
  <c r="J24" i="2"/>
  <c r="J31" i="2"/>
  <c r="J32" i="2"/>
  <c r="J33" i="2"/>
  <c r="J34" i="2"/>
  <c r="J35" i="2"/>
  <c r="J36" i="2"/>
  <c r="J37" i="2"/>
  <c r="J38" i="2"/>
  <c r="J39" i="2"/>
  <c r="J40" i="2"/>
  <c r="J43" i="2"/>
  <c r="J47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7" i="2"/>
  <c r="J73" i="2"/>
  <c r="J93" i="2"/>
  <c r="J94" i="2"/>
  <c r="J95" i="2"/>
  <c r="J101" i="2"/>
  <c r="J103" i="2" s="1"/>
  <c r="J113" i="2"/>
  <c r="J115" i="2" s="1"/>
  <c r="J152" i="2"/>
  <c r="Q111" i="1"/>
  <c r="P116" i="1" l="1"/>
  <c r="J48" i="2"/>
  <c r="P105" i="1" s="1"/>
  <c r="Q161" i="1"/>
  <c r="J75" i="2"/>
  <c r="P107" i="1" s="1"/>
  <c r="J18" i="2"/>
  <c r="J26" i="2"/>
  <c r="P104" i="1" s="1"/>
  <c r="P112" i="1"/>
  <c r="J96" i="2"/>
  <c r="P92" i="1"/>
  <c r="P90" i="1"/>
  <c r="P110" i="1"/>
  <c r="J68" i="2"/>
  <c r="P106" i="1" s="1"/>
  <c r="P109" i="1"/>
  <c r="J147" i="2"/>
  <c r="P115" i="1" s="1"/>
  <c r="Q183" i="1"/>
  <c r="Q184" i="1" s="1"/>
  <c r="J19" i="2" l="1"/>
  <c r="J20" i="2" s="1"/>
  <c r="P103" i="1" s="1"/>
  <c r="J84" i="2"/>
  <c r="P108" i="1" s="1"/>
  <c r="P93" i="1"/>
  <c r="P95" i="1" s="1"/>
  <c r="J154" i="2" l="1"/>
  <c r="P117" i="1"/>
  <c r="J159" i="2" l="1"/>
  <c r="J160" i="2"/>
  <c r="P121" i="1" s="1"/>
  <c r="J158" i="2"/>
  <c r="P119" i="1"/>
  <c r="P120" i="1"/>
  <c r="P118" i="1" l="1"/>
  <c r="P122" i="1" s="1"/>
  <c r="J161" i="2"/>
  <c r="J163" i="2" s="1"/>
</calcChain>
</file>

<file path=xl/sharedStrings.xml><?xml version="1.0" encoding="utf-8"?>
<sst xmlns="http://schemas.openxmlformats.org/spreadsheetml/2006/main" count="392" uniqueCount="291">
  <si>
    <t>ETAPA</t>
  </si>
  <si>
    <t>TOTAL R$</t>
  </si>
  <si>
    <t>Encargos sociais (20%) INSS - Patronal</t>
  </si>
  <si>
    <t>TOTAL ITEM - 1</t>
  </si>
  <si>
    <t>TOTAL ITEM - 2</t>
  </si>
  <si>
    <t>TOTAL ITEM - 4</t>
  </si>
  <si>
    <t>TOTAL ITEM - 5</t>
  </si>
  <si>
    <t>TOTAL ITEM - 7</t>
  </si>
  <si>
    <t>TOTAL ITEM - 8</t>
  </si>
  <si>
    <t>TOTAL ITEM - 9</t>
  </si>
  <si>
    <t>TOTAL ITEM - 10</t>
  </si>
  <si>
    <t>TOTAL ITEM - 12</t>
  </si>
  <si>
    <t>ESPECIFICAÇÕES</t>
  </si>
  <si>
    <t>QUANT.</t>
  </si>
  <si>
    <t>VLR UND</t>
  </si>
  <si>
    <t>NATUREZA DA DESPESA - PASSAGENS</t>
  </si>
  <si>
    <t>TOTAL ITEM - 3</t>
  </si>
  <si>
    <t>NATUREZA DA DESPESA - MATERIAL DE CONSUMO</t>
  </si>
  <si>
    <t>NATUREZA DA DESPESA - DIÁRIAS</t>
  </si>
  <si>
    <t>NATUREZA DA DESPESA - BOLSA PESQUISA (PROJETO CADASTRADO NA PROPEQ)</t>
  </si>
  <si>
    <t>NATUREZA DA DESPESA - EQUIPAMENTO E MATERIAL PERMANENTE</t>
  </si>
  <si>
    <t>I  IDENTIFICAÇÃO</t>
  </si>
  <si>
    <t>IDENTIFICAÇÃO DO PROJETO</t>
  </si>
  <si>
    <t>Pesquisa</t>
  </si>
  <si>
    <t>Desenvolvimento Científico e Tecnológico</t>
  </si>
  <si>
    <t>Extensão</t>
  </si>
  <si>
    <t>Desenvolvimento Intitucional</t>
  </si>
  <si>
    <t>Prazo de execução</t>
  </si>
  <si>
    <t>CRONOGRAMA DE EXECUÇÃO</t>
  </si>
  <si>
    <t>MÊS INÍCIO</t>
  </si>
  <si>
    <t>MÊS FINAL</t>
  </si>
  <si>
    <t>DESCRIÇÃO</t>
  </si>
  <si>
    <t>QTDE.</t>
  </si>
  <si>
    <t>Identificação (equipamentos, móveis, obras, reformas, etc..)</t>
  </si>
  <si>
    <t>Mês Início</t>
  </si>
  <si>
    <t>Mês Término</t>
  </si>
  <si>
    <t>Justificativa:</t>
  </si>
  <si>
    <t>Nome</t>
  </si>
  <si>
    <t>Registro Funcional</t>
  </si>
  <si>
    <t>DADOS</t>
  </si>
  <si>
    <t>Coordenador (a)</t>
  </si>
  <si>
    <t>Editoração</t>
  </si>
  <si>
    <t>Inovação Tecnológica</t>
  </si>
  <si>
    <t>PLANO DE TRABALHO</t>
  </si>
  <si>
    <t>FONTES</t>
  </si>
  <si>
    <t>(EM R$ 1,00)</t>
  </si>
  <si>
    <t>ESPECIFICAÇÃO</t>
  </si>
  <si>
    <t>QTD.</t>
  </si>
  <si>
    <t>VALOR UNITÁRIO (R$)</t>
  </si>
  <si>
    <t>TOTAL (R$)</t>
  </si>
  <si>
    <t>TOTAL GERAL</t>
  </si>
  <si>
    <t>1.1</t>
  </si>
  <si>
    <t>1.2</t>
  </si>
  <si>
    <t>1.3</t>
  </si>
  <si>
    <t>II PREVISÃO DE RECEITAS</t>
  </si>
  <si>
    <t>NATUREZA DA DESPESA</t>
  </si>
  <si>
    <t>ITEM</t>
  </si>
  <si>
    <t>DESPESAS DE CUSTEIO</t>
  </si>
  <si>
    <t>Passagens</t>
  </si>
  <si>
    <t>Serviços de Terceiros - Pessoa Jurídica</t>
  </si>
  <si>
    <t>Material de Consumo</t>
  </si>
  <si>
    <t>Serviço Terceiros - Pessoa Física (Total/ Valor Bruto com os encargos de INSS, ISSQN e IR (se for o caso) a deduzir)</t>
  </si>
  <si>
    <t>Bolsa Estágio (Lei nº 11.788/2008 - Lei dos Estagiários)</t>
  </si>
  <si>
    <t>Equipamentos e Material Permanente</t>
  </si>
  <si>
    <t>I</t>
  </si>
  <si>
    <t>DESPESAS DE CAPITAL (INVESTIMENTO)</t>
  </si>
  <si>
    <t>II</t>
  </si>
  <si>
    <t>II.I</t>
  </si>
  <si>
    <t>II.II</t>
  </si>
  <si>
    <t>Obras e Instalações</t>
  </si>
  <si>
    <t>III</t>
  </si>
  <si>
    <t>I.I</t>
  </si>
  <si>
    <t>I.II</t>
  </si>
  <si>
    <t>I.III</t>
  </si>
  <si>
    <t>I.IV</t>
  </si>
  <si>
    <t>I.V</t>
  </si>
  <si>
    <t>I.VII</t>
  </si>
  <si>
    <t>I.VIII</t>
  </si>
  <si>
    <t>I.X</t>
  </si>
  <si>
    <t>I.IX</t>
  </si>
  <si>
    <t>IV - DETALHAMENTO E JUSTIFICATIVA DO INVESTIMENTO</t>
  </si>
  <si>
    <t>NATUREZA DA DESPESA - OBRAS E INSTALAÇÕES</t>
  </si>
  <si>
    <t>NATUREZA DA DESPESA - CUSTO OPERACIONAL</t>
  </si>
  <si>
    <t xml:space="preserve">TOTAL  GERAL </t>
  </si>
  <si>
    <t>MEMÓRIA DE CÁLCULO</t>
  </si>
  <si>
    <t>_______________________________________________________________________</t>
  </si>
  <si>
    <t>NATUREZA DA DESPESA - SERVIÇOS DE TERCEIROS PESSOA JURÍDICA</t>
  </si>
  <si>
    <t>Título do Projeto:</t>
  </si>
  <si>
    <t>Coordenação</t>
  </si>
  <si>
    <t>IDENTIFICAÇÃO DO OBJETO  [campos obrigatórios]</t>
  </si>
  <si>
    <t>Descrição</t>
  </si>
  <si>
    <t>Justificativa</t>
  </si>
  <si>
    <t>Objetivos</t>
  </si>
  <si>
    <t>TOTAL PROJETO BÁSICO</t>
  </si>
  <si>
    <t>IV</t>
  </si>
  <si>
    <t>IV.I</t>
  </si>
  <si>
    <t>IV.II</t>
  </si>
  <si>
    <t>IV.III</t>
  </si>
  <si>
    <t>TOTAL GERAL [PROJETO BÁSICO + CUSTOS OPERACIONAIS]</t>
  </si>
  <si>
    <t>Ensino</t>
  </si>
  <si>
    <t>Latu Sensu</t>
  </si>
  <si>
    <t>Strito Sensu</t>
  </si>
  <si>
    <t>Valor Total [R$]</t>
  </si>
  <si>
    <t>VALOR DO PROJETO BÁSICO -</t>
  </si>
  <si>
    <t>Pessoal e Encargos [CLT]</t>
  </si>
  <si>
    <t>Meta</t>
  </si>
  <si>
    <t>Vinculação [docente, téc. admin., discente]</t>
  </si>
  <si>
    <t>Forma [bolsa, e bolsa estágio]</t>
  </si>
  <si>
    <t>Valor Mensal [R$]</t>
  </si>
  <si>
    <t>COORDENADOR [A] DO PROJETO ¹</t>
  </si>
  <si>
    <t>Aparelhos e Equipamentos de Comunicação</t>
  </si>
  <si>
    <t>Aparelhos, Equipamentos, Utensiílios Médico-Odontológico, laboratorial e Hospitalar</t>
  </si>
  <si>
    <t>Aparelhos e Equipamentos para Esportes e Diversões</t>
  </si>
  <si>
    <t>Aparelhos e Utensílios Domesticos</t>
  </si>
  <si>
    <t>Coleções e Materiais Bibliográficos</t>
  </si>
  <si>
    <t>Embarcações</t>
  </si>
  <si>
    <t>Equipamentos de Manobra e Patrulhamento</t>
  </si>
  <si>
    <t>Equipamentos de Proteção, Segurança e socorro</t>
  </si>
  <si>
    <t>Instrumentos Musicais e Artisticos</t>
  </si>
  <si>
    <t>Maquina e equipamentos de natureza Industrial</t>
  </si>
  <si>
    <t>Máquinas e Equipamentos Energéticos</t>
  </si>
  <si>
    <t>Máquinas e Equipamentos Gráficos</t>
  </si>
  <si>
    <t>Equipamentos para áudio, vídeo e foto</t>
  </si>
  <si>
    <t>Máquinas e utensílios e equipamentos diversos</t>
  </si>
  <si>
    <t>Equipamentos de processamento de dados</t>
  </si>
  <si>
    <t>Máquinas, ferramentas e utensílios de oficina</t>
  </si>
  <si>
    <t>Equipamentos e utensílios hidráulicos e eletricos</t>
  </si>
  <si>
    <t>Máquinas e Equipamentos Agrícola rodoviários</t>
  </si>
  <si>
    <t>Mobiliário em geral</t>
  </si>
  <si>
    <t>sub total prestadores de serviços</t>
  </si>
  <si>
    <t xml:space="preserve"> </t>
  </si>
  <si>
    <t>Extensão Tecnológica</t>
  </si>
  <si>
    <t>Pesquisa com Inovação</t>
  </si>
  <si>
    <t>V – CRONOGRAMA DE RECEITA[R$ 1.00]</t>
  </si>
  <si>
    <t>Sub total</t>
  </si>
  <si>
    <t>ESPECIFICAÇÕES -[ ver detalhe dos valores na TABELA DE DIÁRIA DA UFMT]</t>
  </si>
  <si>
    <t>Link Portaria Nº448, de 13/09/2002 - da Secretaria do Tesouro Nacional</t>
  </si>
  <si>
    <t>NATUREZA DA DESPESA - BOLSA ESTÁGIO (LEI Nº 11.788/2008 - LEI DO ESTAGIO)</t>
  </si>
  <si>
    <t>LEI Nº 11.788/2008 - LEI DO ESTAGIO</t>
  </si>
  <si>
    <t>Tabela Cálculo</t>
  </si>
  <si>
    <t>NATUREZA DA DESPESA - BOLSA INOVAÇÃO TECNOLÓGICA [LEI 13.243 DE 11/01/2016]</t>
  </si>
  <si>
    <t>TOTAL ITEM - 13</t>
  </si>
  <si>
    <t>I.XI</t>
  </si>
  <si>
    <t>NATUREZA DA DESPESA - BOLSA PESQUISA [PROJETO CADASTRADO NA PROPeq] - VÍNCULO COM A UFMT</t>
  </si>
  <si>
    <t>TOTAL ITEM -11</t>
  </si>
  <si>
    <t xml:space="preserve">TOTAL </t>
  </si>
  <si>
    <t xml:space="preserve">VL.UNIT </t>
  </si>
  <si>
    <t>VALOR TOTAL</t>
  </si>
  <si>
    <t>TOTAL</t>
  </si>
  <si>
    <t>Vlr. Hora/ trabalhada</t>
  </si>
  <si>
    <t>NATUREZA DA DESPESA - BOLSA COM ENCARGOS (LEI 8958/1994)</t>
  </si>
  <si>
    <t>Fundação de Apoio e Desenvolvimento da Universidade Federal de Mato Grosso - Fundação Uniselva</t>
  </si>
  <si>
    <t>CNPJ: 04.845.150/0001-57</t>
  </si>
  <si>
    <t>CUSTOS OPERACIONAIS [RESOLUÇÃO CD 08/2018]</t>
  </si>
  <si>
    <t>Outros Equipamentos e Materiais Permanentes</t>
  </si>
  <si>
    <t>Mês 2</t>
  </si>
  <si>
    <t>Mês 12</t>
  </si>
  <si>
    <t xml:space="preserve">.Serviços de comunicação em geral [Correios , publicação de editais, serviços de comunicação que não tenham carater de propaganda] </t>
  </si>
  <si>
    <t xml:space="preserve">.Serviços de analises e pesquisas científicas [analises mineral, analises de solo, analise químicas, coleta de dados em experimentos, tratamento e destinação de resíduos e afins.] </t>
  </si>
  <si>
    <t>ESPECIFICAÇÕES [VALOR BRUTO]</t>
  </si>
  <si>
    <r>
      <rPr>
        <b/>
        <sz val="10"/>
        <color rgb="FF000000"/>
        <rFont val="Calibri"/>
        <family val="2"/>
        <scheme val="minor"/>
      </rPr>
      <t>Resultados esperados</t>
    </r>
    <r>
      <rPr>
        <b/>
        <sz val="9"/>
        <color indexed="8"/>
        <rFont val="Calibri"/>
        <family val="2"/>
        <scheme val="minor"/>
      </rPr>
      <t xml:space="preserve"> [Síntese concreta dos objetivos específicos a serem alcançados e guardam estreita relação com estes. Citar a abrangência e benefícios de seus resultados, quantificando-os para a UFMT e/ou comunidade].</t>
    </r>
  </si>
  <si>
    <t>Período Duração/ mês</t>
  </si>
  <si>
    <r>
      <t xml:space="preserve">NATUREZA DA DESPESA - PESSOAL E ENCARGOS (CLT) - </t>
    </r>
    <r>
      <rPr>
        <i/>
        <sz val="9"/>
        <color indexed="8"/>
        <rFont val="Calibri"/>
        <family val="2"/>
        <scheme val="minor"/>
      </rPr>
      <t>PREENCHER OS CAMPOS DO ITEM V.C DO PLANO DE TRABALHO, SE FOR O CASO.</t>
    </r>
  </si>
  <si>
    <r>
      <t xml:space="preserve">ESPECIFICAÇÕES </t>
    </r>
    <r>
      <rPr>
        <b/>
        <i/>
        <sz val="8.5"/>
        <color indexed="8"/>
        <rFont val="Calibri"/>
        <family val="2"/>
        <scheme val="minor"/>
      </rPr>
      <t xml:space="preserve">[Alguns exemplos - maiores detalhes ver Portaria Nº 448, de 13/09/2002 - da Secretaria do Tesouro Nacional]
</t>
    </r>
  </si>
  <si>
    <r>
      <t xml:space="preserve">.Serviços de seguros em geral [seguros de natureza, inclusive cobertura de danos causados a pessoas, bens de terceiros, seguro obrigatorio de veículos.] </t>
    </r>
    <r>
      <rPr>
        <b/>
        <i/>
        <sz val="9"/>
        <color indexed="10"/>
        <rFont val="Calibri"/>
        <family val="2"/>
        <scheme val="minor"/>
      </rPr>
      <t>[R$ 11,73 por pessoa/por mês]</t>
    </r>
  </si>
  <si>
    <r>
      <t>..Materiais de expediente</t>
    </r>
    <r>
      <rPr>
        <sz val="8"/>
        <color indexed="8"/>
        <rFont val="Calibri"/>
        <family val="2"/>
        <scheme val="minor"/>
      </rPr>
      <t xml:space="preserve"> [agenda, bandeija p/papeis, bloco de rascunho, calculadora, borracha, caderno, clipe, cola, grampo, granpeador, colchete, livro ata, plastico, porta lapis, regua, tesoura, toner, e afins]</t>
    </r>
  </si>
  <si>
    <r>
      <t>..Material de processamento de dados</t>
    </r>
    <r>
      <rPr>
        <sz val="8"/>
        <color indexed="8"/>
        <rFont val="Calibri"/>
        <family val="2"/>
        <scheme val="minor"/>
      </rPr>
      <t xml:space="preserve">  [cartuchos, capas plasticas, CD, mouse, peças e acessorios p/computador e periféricos, recarga de cartuchos, tonner, e afins.]</t>
    </r>
  </si>
  <si>
    <r>
      <t>..Generos de alimentação</t>
    </r>
    <r>
      <rPr>
        <sz val="8"/>
        <color indexed="8"/>
        <rFont val="Calibri"/>
        <family val="2"/>
        <scheme val="minor"/>
      </rPr>
      <t xml:space="preserve"> [açúcar, adoçantas, agua mineral, café, carnes em geral, cereais, chas, condimentos, frutas, gelo, legumes, refrigerantes, sucos, temperos, verduras e afins,]</t>
    </r>
  </si>
  <si>
    <r>
      <t>..Material químico</t>
    </r>
    <r>
      <rPr>
        <sz val="8"/>
        <color indexed="8"/>
        <rFont val="Calibri"/>
        <family val="2"/>
        <scheme val="minor"/>
      </rPr>
      <t xml:space="preserve"> [ácidos, inseticidas, produtos químicos p/tratamento dágua, reagentes químicos, sais, solventes, substancias utilizadas p/combater insetos, fungos, e bacterias e afins,]</t>
    </r>
  </si>
  <si>
    <r>
      <t>..Material laboratórial</t>
    </r>
    <r>
      <rPr>
        <sz val="8"/>
        <color indexed="8"/>
        <rFont val="Calibri"/>
        <family val="2"/>
        <scheme val="minor"/>
      </rPr>
      <t xml:space="preserve"> [almofarizes, bastões, bico de gas, calice, corantes, filtro de papeis, frascos, funis, lamina de vidro para microscopio, lampadas especiais, luvas de borracha, pinças, rolhas, vidraria, pipetas, proveta, termometro, tubo de ensaio e afins,]</t>
    </r>
  </si>
  <si>
    <r>
      <t>..Material hospitalar</t>
    </r>
    <r>
      <rPr>
        <sz val="8"/>
        <color indexed="8"/>
        <rFont val="Calibri"/>
        <family val="2"/>
        <scheme val="minor"/>
      </rPr>
      <t xml:space="preserve"> [Utilizados na área HOSPITALAR ou AMBULATORIAL, agulas, algodão, canulas, cateteres, compresas de gazes,  e afins,]</t>
    </r>
  </si>
  <si>
    <r>
      <t>..Uniformes, Tecidos e aviamentos</t>
    </r>
    <r>
      <rPr>
        <sz val="8"/>
        <color indexed="8"/>
        <rFont val="Calibri"/>
        <family val="2"/>
        <scheme val="minor"/>
      </rPr>
      <t xml:space="preserve"> [artigo de costura, aventais, calçados, calças, camisas, capas, chapeus, macacões, tecidos em geral, uniformes e afins,]</t>
    </r>
  </si>
  <si>
    <r>
      <t>..Material de Proteção e segurança</t>
    </r>
    <r>
      <rPr>
        <sz val="8"/>
        <color indexed="8"/>
        <rFont val="Calibri"/>
        <family val="2"/>
        <scheme val="minor"/>
      </rPr>
      <t xml:space="preserve"> [botas, cadeados, calçados especiais, capacetes, chaves, cintos, coletes, guarda-chuvas, lona, mangueira de lona, mascaras, óculos e afins,]</t>
    </r>
  </si>
  <si>
    <r>
      <t>..Material elétrico e eletrônico</t>
    </r>
    <r>
      <rPr>
        <sz val="8"/>
        <color indexed="8"/>
        <rFont val="Calibri"/>
        <family val="2"/>
        <scheme val="minor"/>
      </rPr>
      <t xml:space="preserve"> [benjamins, bocais, calhas, capacitores e resistores,chaves de ligação, condutores, dijuntor, interruptores, eliminador de pilhas, eletrodos, fios, cabos, fusiveis, lampadas, luminarias, pilhas, baterias, pinos, plugs, reatores, resistencias, starts, suportes, tomada de correntes e afins,]</t>
    </r>
  </si>
  <si>
    <r>
      <t>..Material para manutenção de veículos</t>
    </r>
    <r>
      <rPr>
        <sz val="8"/>
        <color indexed="8"/>
        <rFont val="Calibri"/>
        <family val="2"/>
        <scheme val="minor"/>
      </rPr>
      <t xml:space="preserve"> [amortecedor, bateria, borrachas, cabos de acelerador, camara de ar, plastilhas de freio, lonas, valvula, velas e afins,]</t>
    </r>
  </si>
  <si>
    <r>
      <t>..Sementes, mudas de plantas e insumos</t>
    </r>
    <r>
      <rPr>
        <sz val="8"/>
        <color indexed="8"/>
        <rFont val="Calibri"/>
        <family val="2"/>
        <scheme val="minor"/>
      </rPr>
      <t xml:space="preserve"> [adubos, borbulhas, bulbos, enxertos, fertilizantes, mudas, sementes, terra, xaxim e afins,]</t>
    </r>
  </si>
  <si>
    <r>
      <t>..Aquisição de software de base</t>
    </r>
    <r>
      <rPr>
        <sz val="8"/>
        <color indexed="8"/>
        <rFont val="Calibri"/>
        <family val="2"/>
        <scheme val="minor"/>
      </rPr>
      <t xml:space="preserve"> [que são incluidos na parte fisica do computador]</t>
    </r>
  </si>
  <si>
    <r>
      <t>..Material tecnico para seleção e treinamento</t>
    </r>
    <r>
      <rPr>
        <sz val="8"/>
        <color indexed="8"/>
        <rFont val="Calibri"/>
        <family val="2"/>
        <scheme val="minor"/>
      </rPr>
      <t xml:space="preserve"> [apostilas e similares, folhetos de orientação, livros, manuais explicativos, para candidatos e afins.]</t>
    </r>
  </si>
  <si>
    <r>
      <t xml:space="preserve">..Outros Materiais de Consumo </t>
    </r>
    <r>
      <rPr>
        <sz val="8"/>
        <color indexed="8"/>
        <rFont val="Calibri"/>
        <family val="2"/>
        <scheme val="minor"/>
      </rPr>
      <t>[que não classificados na Portaria do Tesouro Nacional nº 448/2002</t>
    </r>
  </si>
  <si>
    <r>
      <t xml:space="preserve">ESPECIFICAÇÕES </t>
    </r>
    <r>
      <rPr>
        <b/>
        <i/>
        <sz val="8.5"/>
        <color indexed="8"/>
        <rFont val="Calibri"/>
        <family val="2"/>
        <scheme val="minor"/>
      </rPr>
      <t>[ver tabela de cálculo]</t>
    </r>
  </si>
  <si>
    <r>
      <rPr>
        <b/>
        <sz val="10"/>
        <color theme="1"/>
        <rFont val="Calibri"/>
        <family val="2"/>
        <scheme val="minor"/>
      </rPr>
      <t>Aparelhos de medição e orientação</t>
    </r>
    <r>
      <rPr>
        <sz val="10"/>
        <color theme="1"/>
        <rFont val="Calibri"/>
        <family val="2"/>
        <scheme val="minor"/>
      </rPr>
      <t xml:space="preserve"> [amperímetro, aparelho de medição meteorológica, balanças em geral, bússola, calibrador de pneus, cronômetro, hidrômetro, magnetômetro, manômetro, medidos de gás, níveis topográficos, paquímetro, taquímetro, teodolito, turbímetro e agins.</t>
    </r>
  </si>
  <si>
    <t>..PGA [5%]</t>
  </si>
  <si>
    <t>Mês 1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</si>
  <si>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</si>
  <si>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</si>
  <si>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</si>
  <si>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</si>
  <si>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</si>
  <si>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</si>
  <si>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</si>
  <si>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</si>
  <si>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</si>
  <si>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Encargos (86%)</t>
  </si>
  <si>
    <t>Sub Total</t>
  </si>
  <si>
    <t>Total</t>
  </si>
  <si>
    <t>20% INSS Patronal (Encargos)</t>
  </si>
  <si>
    <t>.Combustíveis e Lubrificantes Automotivos</t>
  </si>
  <si>
    <t>META</t>
  </si>
  <si>
    <t>Cuiabá - MT, aos............................................de.........................................................2019.</t>
  </si>
  <si>
    <t>PGA [5%]</t>
  </si>
  <si>
    <t xml:space="preserve">.Outros Serviços de Terceiros- Pessoa Jurídica 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</si>
  <si>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</si>
  <si>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</si>
  <si>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</si>
  <si>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</si>
  <si>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</si>
  <si>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</si>
  <si>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</si>
  <si>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</si>
  <si>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</si>
  <si>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</si>
  <si>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</si>
  <si>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</si>
  <si>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Mês 25</t>
  </si>
  <si>
    <t>Mês 26</t>
  </si>
  <si>
    <t>Mês 27</t>
  </si>
  <si>
    <t>Mês 28</t>
  </si>
  <si>
    <t>Mês 29</t>
  </si>
  <si>
    <t>Mês 30</t>
  </si>
  <si>
    <t>Carga Horária Mensal</t>
  </si>
  <si>
    <t>CLASSIFICAÇÃO DO PROJETO</t>
  </si>
  <si>
    <t xml:space="preserve">Passagem Terrestre </t>
  </si>
  <si>
    <t>Passagem Áerea</t>
  </si>
  <si>
    <t>TOTAL ITEM - 14</t>
  </si>
  <si>
    <r>
      <t xml:space="preserve">TOTAL DO PROJETO BÁSICO </t>
    </r>
    <r>
      <rPr>
        <b/>
        <sz val="9"/>
        <color indexed="8"/>
        <rFont val="Calibri"/>
        <family val="2"/>
        <scheme val="minor"/>
      </rPr>
      <t>[Itens 1 + 2 + 3 + 4 + 5 + 6 + 7 + 8 + 9 + 10 + 11+12+13]</t>
    </r>
  </si>
  <si>
    <t>AJUDA DE CUSTO</t>
  </si>
  <si>
    <t>I.XII</t>
  </si>
  <si>
    <t>Ajuda de Custo</t>
  </si>
  <si>
    <t>Mês X</t>
  </si>
  <si>
    <r>
      <rPr>
        <b/>
        <sz val="11"/>
        <color theme="1"/>
        <rFont val="Calibri"/>
        <family val="2"/>
        <scheme val="minor"/>
      </rPr>
      <t xml:space="preserve">Nome completo: </t>
    </r>
    <r>
      <rPr>
        <sz val="11"/>
        <color theme="1"/>
        <rFont val="Calibri"/>
        <family val="2"/>
        <scheme val="minor"/>
      </rPr>
      <t xml:space="preserve">                                                     </t>
    </r>
  </si>
  <si>
    <t xml:space="preserve">CPF/Matrícula SIAPE:                                          </t>
  </si>
  <si>
    <t xml:space="preserve">Telefone fixo:                         </t>
  </si>
  <si>
    <t xml:space="preserve">Telefone celular:                                                     </t>
  </si>
  <si>
    <t xml:space="preserve">E-mail:                                                                                                                                                                                        </t>
  </si>
  <si>
    <t>Diárias - Para o Interior</t>
  </si>
  <si>
    <t>Diárias - Para Outros Estados</t>
  </si>
  <si>
    <t>Valor Bruto Por Produto[R$]</t>
  </si>
  <si>
    <t>Quantidade de Produtos</t>
  </si>
  <si>
    <t>Descrição dos Serviços Autonomos a ser Solicitado</t>
  </si>
  <si>
    <t>Valor do Salário Mensal</t>
  </si>
  <si>
    <t>Nº de Meses</t>
  </si>
  <si>
    <t>Carga Horária Semanal</t>
  </si>
  <si>
    <t>Descrição da Função a Ser Solicitado</t>
  </si>
  <si>
    <t>Tipo de Bolsa</t>
  </si>
  <si>
    <t>Período Duração / Meses</t>
  </si>
  <si>
    <t>2.1</t>
  </si>
  <si>
    <r>
      <rPr>
        <sz val="10"/>
        <color theme="1"/>
        <rFont val="Calibri"/>
        <family val="2"/>
        <scheme val="minor"/>
      </rPr>
      <t>.Serviços de fornecimento de alimentação</t>
    </r>
    <r>
      <rPr>
        <sz val="8"/>
        <color rgb="FF000000"/>
        <rFont val="Calibri"/>
        <family val="2"/>
        <scheme val="minor"/>
      </rPr>
      <t xml:space="preserve"> [despesas com aquisição de refeiçoes preparadas, inclusive lanches e similares] </t>
    </r>
  </si>
  <si>
    <r>
      <rPr>
        <sz val="10"/>
        <color theme="1"/>
        <rFont val="Calibri"/>
        <family val="2"/>
        <scheme val="minor"/>
      </rPr>
      <t>.Manutenção e conservação de bens imoveis</t>
    </r>
    <r>
      <rPr>
        <sz val="9"/>
        <color indexed="8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[Reforma das Instalações Físicas do Laboratório]</t>
    </r>
  </si>
  <si>
    <r>
      <rPr>
        <sz val="10"/>
        <color theme="1"/>
        <rFont val="Calibri"/>
        <family val="2"/>
        <scheme val="minor"/>
      </rPr>
      <t>.Manutenção e conservação de maquinas e equipamentos</t>
    </r>
    <r>
      <rPr>
        <sz val="8"/>
        <color rgb="FF000000"/>
        <rFont val="Calibri"/>
        <family val="2"/>
        <scheme val="minor"/>
      </rPr>
      <t xml:space="preserve"> [serviços de reparos, consertos, revisões e adaptações de maq. Equipamentos_aparelhos medicos, hospitalares e laboratoriais, eletrodomesticos, equipamentos de segurança, graficos, agricola, e afins]</t>
    </r>
  </si>
  <si>
    <r>
      <rPr>
        <sz val="10"/>
        <color theme="1"/>
        <rFont val="Calibri"/>
        <family val="2"/>
        <scheme val="minor"/>
      </rPr>
      <t>.Manutenção e conservação de veículos</t>
    </r>
    <r>
      <rPr>
        <sz val="9"/>
        <color theme="1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[serviços de reparos, consertos, revisões _alinhamentos, balanceamentos, estofamentos, funilaria, instalação eletrica, lanternagem, mecanica, pintura, franquia, e afins]</t>
    </r>
  </si>
  <si>
    <r>
      <rPr>
        <sz val="10"/>
        <rFont val="Calibri"/>
        <family val="2"/>
        <scheme val="minor"/>
      </rPr>
      <t>.Exposições, congressos e conferências</t>
    </r>
    <r>
      <rPr>
        <sz val="9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[despesas com conferencias, congressos, exposições, feiras, festejos populares, festivais e afins]</t>
    </r>
  </si>
  <si>
    <r>
      <rPr>
        <sz val="10"/>
        <rFont val="Calibri"/>
        <family val="2"/>
        <scheme val="minor"/>
      </rPr>
      <t xml:space="preserve">.Serviços gráficos </t>
    </r>
    <r>
      <rPr>
        <sz val="8"/>
        <rFont val="Calibri"/>
        <family val="2"/>
        <scheme val="minor"/>
      </rPr>
      <t>[serviços de artes graficas_confecção de impressos em geral, encadernação, boletins, folders, assemelhados e afins]</t>
    </r>
  </si>
  <si>
    <r>
      <rPr>
        <sz val="10"/>
        <rFont val="Calibri"/>
        <family val="2"/>
        <scheme val="minor"/>
      </rPr>
      <t xml:space="preserve">.Serviços de copias e reprodução de documentos </t>
    </r>
    <r>
      <rPr>
        <sz val="8"/>
        <rFont val="Calibri"/>
        <family val="2"/>
        <scheme val="minor"/>
      </rPr>
      <t xml:space="preserve">[serviços de reprodução de documentos, locação e manutenção de equip. reprografico] </t>
    </r>
  </si>
  <si>
    <t>MINISTÉRIO DA EDUCAÇÃO</t>
  </si>
  <si>
    <t>III PREVISÃO DE DESPESAS [R$ 1,00] [VER MEMÓRIA DE CÁLCULO]</t>
  </si>
  <si>
    <t>IDENTIFICAÇÃO DAS PARTES/PARTÍCIPES</t>
  </si>
  <si>
    <t>Prestação de Serviço</t>
  </si>
  <si>
    <t>XX (xxxx) meses a contar da data de assinatura</t>
  </si>
  <si>
    <t>Capacidade instalada [listar as instalações físicas, mobiliário, equipamentos, etc.,como contrapartida, disponíveis para o desenvolvimento do projeto]</t>
  </si>
  <si>
    <t>NATUREZA DA DESPESA - SERVIÇOS TERCEIROS - PESSOA FÍSICA (TOTAL/VALOR BRUTO COM OS ENCARGOS DE INSS, ISSQN, E IR (SE FOR O CASO A DEDUZIR)</t>
  </si>
  <si>
    <t>Instituto Federal de Educação, Ciência e Tecnologia de Mato Grosso</t>
  </si>
  <si>
    <t>CNPJ: 10.784.782/0001-50</t>
  </si>
  <si>
    <r>
      <rPr>
        <b/>
        <sz val="11"/>
        <color theme="1"/>
        <rFont val="Calibri"/>
        <family val="2"/>
        <scheme val="minor"/>
      </rPr>
      <t>Unidade Proponente:</t>
    </r>
    <r>
      <rPr>
        <sz val="11"/>
        <color theme="1"/>
        <rFont val="Calibri"/>
        <family val="2"/>
        <scheme val="minor"/>
      </rPr>
      <t xml:space="preserve">                                         </t>
    </r>
  </si>
  <si>
    <r>
      <rPr>
        <b/>
        <sz val="11"/>
        <color theme="1"/>
        <rFont val="Calibri"/>
        <family val="2"/>
        <scheme val="minor"/>
      </rPr>
      <t>Subunidade Proponente:</t>
    </r>
    <r>
      <rPr>
        <sz val="11"/>
        <color theme="1"/>
        <rFont val="Calibri"/>
        <family val="2"/>
        <scheme val="minor"/>
      </rPr>
      <t xml:space="preserve">                                         </t>
    </r>
  </si>
  <si>
    <t>..IFMT [2%]</t>
  </si>
  <si>
    <t>ANEXO DA RESOLUÇÃO CONSUP Nº 50/2017                                                                                                                                                                                                                                                                                                              MODELO DE PLANO DE TRABALHO - Versão 4/2019</t>
  </si>
  <si>
    <t>CUSTOS OPERACIONAIS [RESOLUÇÃO CONSUP 50/2017]</t>
  </si>
  <si>
    <t>..UNISELVA [até 15%]</t>
  </si>
  <si>
    <t>Diárias</t>
  </si>
  <si>
    <t>Bolsa Pesquisa (Projeto cadastrado na PROPES)</t>
  </si>
  <si>
    <t>Bolsa (Lei nº 8958/2004) - vículo com o IFMT</t>
  </si>
  <si>
    <t>Bolsa Inovação Tecnológica [Lei 13243 de 11 de janeiro de 2016] - vínculo com o IFMT</t>
  </si>
  <si>
    <t>VI - QUADRO DE PESSOAL</t>
  </si>
  <si>
    <r>
      <t xml:space="preserve">VI. B - Participantes vinculados à outras IES - (Instituições de Ensino Superior) </t>
    </r>
    <r>
      <rPr>
        <b/>
        <i/>
        <sz val="11"/>
        <color theme="1"/>
        <rFont val="Calibri"/>
        <family val="2"/>
        <scheme val="minor"/>
      </rPr>
      <t>[Anexar autorização para participação]</t>
    </r>
  </si>
  <si>
    <t>VI. C - Quadro Complementar - Regime CLT</t>
  </si>
  <si>
    <t>VI. D - Outros Participantes [se autônomo]</t>
  </si>
  <si>
    <r>
      <t>VII - APROVAÇÃO</t>
    </r>
    <r>
      <rPr>
        <b/>
        <i/>
        <sz val="11"/>
        <color theme="1"/>
        <rFont val="Calibri"/>
        <family val="2"/>
        <scheme val="minor"/>
      </rPr>
      <t xml:space="preserve"> [Assinaturas obrigatórias e rubricas em todas as folhas]</t>
    </r>
  </si>
  <si>
    <r>
      <t xml:space="preserve">VI. A - Participantes vinculados ao IFMT   </t>
    </r>
    <r>
      <rPr>
        <b/>
        <i/>
        <sz val="11"/>
        <color theme="1"/>
        <rFont val="Calibri"/>
        <family val="2"/>
        <scheme val="minor"/>
      </rPr>
      <t>[Servidores ativos (não aposentados) e discentes]</t>
    </r>
  </si>
  <si>
    <r>
      <t xml:space="preserve">Diretor do Campus proponente </t>
    </r>
    <r>
      <rPr>
        <b/>
        <i/>
        <sz val="11"/>
        <color theme="1"/>
        <rFont val="Calibri"/>
        <family val="2"/>
        <scheme val="minor"/>
      </rPr>
      <t>[Anexar documento de aprovação]</t>
    </r>
  </si>
  <si>
    <r>
      <t>Pró-reitoria competente</t>
    </r>
    <r>
      <rPr>
        <b/>
        <i/>
        <sz val="11"/>
        <color theme="1"/>
        <rFont val="Calibri"/>
        <family val="2"/>
        <scheme val="minor"/>
      </rPr>
      <t xml:space="preserve"> [Anexar documento de aprovação]</t>
    </r>
  </si>
  <si>
    <t>TABELA DE DIÁRIAS - VALORES DE REFERÊNCIA</t>
  </si>
  <si>
    <t>IFMT [2%]</t>
  </si>
  <si>
    <t>UNISELVA [até 15%]</t>
  </si>
  <si>
    <r>
      <t xml:space="preserve">..Gêneros de Alimentação </t>
    </r>
    <r>
      <rPr>
        <sz val="8"/>
        <color indexed="8"/>
        <rFont val="Calibri"/>
        <family val="2"/>
        <scheme val="minor"/>
      </rPr>
      <t>[despesas com gêneros de alimentação ao natural. Tais como: açúcar, adoçante, água mineral, bebidas, café, carnes em geral, cereais, chás,
condimentos, frutas, gelo, legumes, refrigerantes, sucos, temperos, verduras e afins]</t>
    </r>
  </si>
  <si>
    <t>.Outros Serviços de Terceiros - Pessoa Jurídica [despesas bancárias - Manutenção de conta (R$ 50,00 x nº de meses de vigência)]</t>
  </si>
  <si>
    <t>.Outros Serviços de Terceiros - Pessoa Jurídica [despesas bancárias - pagamentos (R$3,00 x nº de pagamentos previstos)]</t>
  </si>
  <si>
    <t>.Outros Serviços de Terceiros - Pessoa Jurídica [despesas bancárias - Emissão de boletos (R$4,00 x nº de inscrições + mensalidades)]</t>
  </si>
  <si>
    <t>.Hospedagens [despesas com serviços de hospedagens e alimentação de servidores e convidados do governo em viagens oficiais pagos diretamente a estabelecimentos hoteleiros (quando não houver pagamento de diárias).]</t>
  </si>
  <si>
    <t>.Fornecimento de alimentação [despesas com aquisição de refeições preparadas, inclusive lanches e similares]</t>
  </si>
  <si>
    <t>INSTITUTO FEDERAL DE EDUCAÇÃO, CIÊNCIA E TECNOLOGIA DE MATO GROSSO</t>
  </si>
  <si>
    <t>Custos Operacionais [Resolução CONSUP 050/2017]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</si>
</sst>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_ ;\-#,##0\ "/>
    <numFmt numFmtId="166" formatCode="_-&quot;R$&quot;\ * #,##0.000_-;\-&quot;R$&quot;\ * #,##0.000_-;_-&quot;R$&quot;\ * &quot;-&quot;??_-;_-@_-"/>
    <numFmt numFmtId="167" formatCode="mmm/d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Helvetica"/>
    </font>
    <font>
      <b/>
      <sz val="12"/>
      <color theme="1"/>
      <name val="Helvetica"/>
    </font>
    <font>
      <b/>
      <sz val="10"/>
      <color theme="1"/>
      <name val="Helvetica"/>
    </font>
    <font>
      <sz val="6.5"/>
      <color theme="1"/>
      <name val="Helvetica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3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i/>
      <sz val="8.5"/>
      <color indexed="8"/>
      <name val="Calibri"/>
      <family val="2"/>
      <scheme val="minor"/>
    </font>
    <font>
      <b/>
      <u/>
      <sz val="8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9"/>
      <color indexed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RIAL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1" fillId="0" borderId="0" xfId="4" applyAlignment="1">
      <alignment vertical="center"/>
    </xf>
    <xf numFmtId="43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3" fontId="3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4" fontId="3" fillId="0" borderId="0" xfId="2" applyFont="1" applyAlignment="1">
      <alignment horizontal="center" vertical="center"/>
    </xf>
    <xf numFmtId="43" fontId="0" fillId="0" borderId="0" xfId="4" applyFont="1" applyAlignment="1">
      <alignment vertical="center"/>
    </xf>
    <xf numFmtId="0" fontId="3" fillId="0" borderId="0" xfId="0" applyFont="1" applyAlignment="1">
      <alignment horizontal="justify" vertical="center"/>
    </xf>
    <xf numFmtId="44" fontId="0" fillId="0" borderId="4" xfId="2" applyFont="1" applyBorder="1" applyAlignment="1">
      <alignment horizontal="center" vertical="center" wrapText="1"/>
    </xf>
    <xf numFmtId="44" fontId="3" fillId="0" borderId="4" xfId="2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44" fontId="0" fillId="0" borderId="4" xfId="2" applyFont="1" applyBorder="1" applyAlignment="1">
      <alignment vertical="center"/>
    </xf>
    <xf numFmtId="43" fontId="0" fillId="0" borderId="4" xfId="4" applyFont="1" applyBorder="1" applyAlignment="1">
      <alignment vertical="center" wrapText="1"/>
    </xf>
    <xf numFmtId="44" fontId="0" fillId="0" borderId="4" xfId="2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43" fontId="0" fillId="0" borderId="4" xfId="4" applyFont="1" applyBorder="1" applyAlignment="1">
      <alignment vertical="center"/>
    </xf>
    <xf numFmtId="165" fontId="0" fillId="0" borderId="4" xfId="4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2" borderId="4" xfId="1" applyFill="1" applyBorder="1" applyAlignment="1">
      <alignment horizontal="left" vertical="center" wrapText="1"/>
    </xf>
    <xf numFmtId="0" fontId="2" fillId="2" borderId="11" xfId="1" applyFill="1" applyBorder="1" applyAlignment="1">
      <alignment horizontal="left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44" fontId="0" fillId="4" borderId="17" xfId="2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43" fontId="16" fillId="0" borderId="4" xfId="4" applyFont="1" applyBorder="1" applyAlignment="1">
      <alignment vertical="center"/>
    </xf>
    <xf numFmtId="43" fontId="0" fillId="0" borderId="11" xfId="4" applyFont="1" applyBorder="1" applyAlignment="1">
      <alignment horizontal="center" vertical="center"/>
    </xf>
    <xf numFmtId="43" fontId="0" fillId="3" borderId="11" xfId="4" applyFont="1" applyFill="1" applyBorder="1" applyAlignment="1">
      <alignment horizontal="center" vertical="center"/>
    </xf>
    <xf numFmtId="43" fontId="3" fillId="3" borderId="1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44" fontId="0" fillId="0" borderId="11" xfId="2" applyFont="1" applyBorder="1" applyAlignment="1">
      <alignment horizontal="center" vertical="center"/>
    </xf>
    <xf numFmtId="44" fontId="0" fillId="3" borderId="11" xfId="2" applyFont="1" applyFill="1" applyBorder="1" applyAlignment="1">
      <alignment horizontal="center" vertical="center"/>
    </xf>
    <xf numFmtId="44" fontId="0" fillId="0" borderId="11" xfId="2" applyFont="1" applyBorder="1" applyAlignment="1">
      <alignment horizontal="center" vertical="center" wrapText="1"/>
    </xf>
    <xf numFmtId="44" fontId="0" fillId="3" borderId="11" xfId="2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4" fontId="0" fillId="3" borderId="11" xfId="2" applyFont="1" applyFill="1" applyBorder="1" applyAlignment="1">
      <alignment horizontal="right" vertical="center"/>
    </xf>
    <xf numFmtId="43" fontId="3" fillId="3" borderId="20" xfId="0" applyNumberFormat="1" applyFont="1" applyFill="1" applyBorder="1" applyAlignment="1">
      <alignment horizontal="center" vertical="center"/>
    </xf>
    <xf numFmtId="43" fontId="4" fillId="0" borderId="4" xfId="4" applyFont="1" applyBorder="1" applyAlignment="1">
      <alignment vertical="center"/>
    </xf>
    <xf numFmtId="165" fontId="4" fillId="0" borderId="4" xfId="4" applyNumberFormat="1" applyFont="1" applyBorder="1" applyAlignment="1">
      <alignment horizontal="center" vertical="center"/>
    </xf>
    <xf numFmtId="43" fontId="4" fillId="0" borderId="4" xfId="4" applyFont="1" applyBorder="1" applyAlignment="1">
      <alignment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44" fontId="4" fillId="0" borderId="4" xfId="2" applyFont="1" applyBorder="1" applyAlignment="1">
      <alignment vertical="center"/>
    </xf>
    <xf numFmtId="49" fontId="4" fillId="0" borderId="4" xfId="4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43" fontId="7" fillId="0" borderId="0" xfId="0" applyNumberFormat="1" applyFont="1" applyAlignment="1">
      <alignment vertical="center"/>
    </xf>
    <xf numFmtId="0" fontId="2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/>
    </xf>
    <xf numFmtId="43" fontId="0" fillId="0" borderId="4" xfId="4" applyFont="1" applyBorder="1" applyAlignment="1">
      <alignment horizontal="center" vertical="center" wrapText="1"/>
    </xf>
    <xf numFmtId="43" fontId="3" fillId="0" borderId="4" xfId="4" applyFont="1" applyBorder="1" applyAlignment="1">
      <alignment vertical="center" wrapText="1"/>
    </xf>
    <xf numFmtId="43" fontId="7" fillId="0" borderId="0" xfId="4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3" fontId="16" fillId="0" borderId="0" xfId="0" applyNumberFormat="1" applyFont="1" applyAlignment="1">
      <alignment vertical="center"/>
    </xf>
    <xf numFmtId="166" fontId="0" fillId="0" borderId="4" xfId="2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7" fontId="43" fillId="0" borderId="40" xfId="0" applyNumberFormat="1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43" fontId="0" fillId="0" borderId="4" xfId="4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43" fontId="0" fillId="0" borderId="4" xfId="4" applyFont="1" applyBorder="1" applyAlignment="1">
      <alignment horizontal="right" vertical="center"/>
    </xf>
    <xf numFmtId="49" fontId="0" fillId="0" borderId="4" xfId="4" applyNumberFormat="1" applyFont="1" applyBorder="1" applyAlignment="1">
      <alignment horizontal="center" vertical="center"/>
    </xf>
    <xf numFmtId="43" fontId="3" fillId="0" borderId="4" xfId="4" applyFont="1" applyBorder="1" applyAlignment="1">
      <alignment horizontal="right" vertical="center"/>
    </xf>
    <xf numFmtId="43" fontId="3" fillId="0" borderId="4" xfId="4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43" fontId="4" fillId="0" borderId="15" xfId="4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26" xfId="0" applyFont="1" applyBorder="1" applyAlignment="1">
      <alignment vertical="top" wrapText="1"/>
    </xf>
    <xf numFmtId="0" fontId="50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8" fillId="0" borderId="5" xfId="0" applyNumberFormat="1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17" fontId="8" fillId="0" borderId="6" xfId="0" applyNumberFormat="1" applyFont="1" applyBorder="1" applyAlignment="1">
      <alignment horizontal="center" vertical="center" wrapText="1"/>
    </xf>
    <xf numFmtId="17" fontId="8" fillId="0" borderId="3" xfId="0" applyNumberFormat="1" applyFont="1" applyBorder="1" applyAlignment="1">
      <alignment horizontal="center" vertical="center" wrapText="1"/>
    </xf>
    <xf numFmtId="17" fontId="8" fillId="0" borderId="0" xfId="0" applyNumberFormat="1" applyFont="1" applyAlignment="1">
      <alignment horizontal="center" vertical="center" wrapText="1"/>
    </xf>
    <xf numFmtId="17" fontId="8" fillId="0" borderId="2" xfId="0" applyNumberFormat="1" applyFont="1" applyBorder="1" applyAlignment="1">
      <alignment horizontal="center" vertical="center" wrapText="1"/>
    </xf>
    <xf numFmtId="17" fontId="8" fillId="0" borderId="7" xfId="0" applyNumberFormat="1" applyFont="1" applyBorder="1" applyAlignment="1">
      <alignment horizontal="center" vertical="center" wrapText="1"/>
    </xf>
    <xf numFmtId="17" fontId="8" fillId="0" borderId="8" xfId="0" applyNumberFormat="1" applyFont="1" applyBorder="1" applyAlignment="1">
      <alignment horizontal="center" vertical="center" wrapText="1"/>
    </xf>
    <xf numFmtId="17" fontId="8" fillId="0" borderId="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2" fillId="2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3" fontId="0" fillId="0" borderId="10" xfId="4" applyFont="1" applyBorder="1" applyAlignment="1">
      <alignment horizontal="center" vertical="center"/>
    </xf>
    <xf numFmtId="43" fontId="0" fillId="0" borderId="16" xfId="4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43" fontId="0" fillId="0" borderId="4" xfId="4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4" fontId="18" fillId="0" borderId="4" xfId="2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4" xfId="0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left"/>
    </xf>
    <xf numFmtId="0" fontId="44" fillId="0" borderId="42" xfId="0" applyFont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43" fontId="3" fillId="0" borderId="4" xfId="4" applyFont="1" applyBorder="1" applyAlignment="1">
      <alignment horizontal="center" vertical="center" wrapText="1"/>
    </xf>
    <xf numFmtId="43" fontId="3" fillId="0" borderId="10" xfId="4" applyFont="1" applyBorder="1" applyAlignment="1">
      <alignment horizontal="center" vertical="center" wrapText="1"/>
    </xf>
    <xf numFmtId="43" fontId="3" fillId="0" borderId="16" xfId="4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3" fontId="3" fillId="3" borderId="10" xfId="4" applyFont="1" applyFill="1" applyBorder="1" applyAlignment="1">
      <alignment horizontal="center" vertical="center"/>
    </xf>
    <xf numFmtId="43" fontId="3" fillId="3" borderId="16" xfId="4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43" fontId="3" fillId="3" borderId="4" xfId="4" applyFont="1" applyFill="1" applyBorder="1" applyAlignment="1">
      <alignment horizontal="center" vertical="center"/>
    </xf>
    <xf numFmtId="43" fontId="0" fillId="0" borderId="0" xfId="4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49" fillId="0" borderId="5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3" fontId="20" fillId="0" borderId="3" xfId="4" applyFont="1" applyBorder="1" applyAlignment="1">
      <alignment horizontal="left" vertical="center" wrapText="1"/>
    </xf>
    <xf numFmtId="43" fontId="20" fillId="0" borderId="0" xfId="4" applyFont="1" applyAlignment="1">
      <alignment horizontal="left" vertical="center" wrapText="1"/>
    </xf>
    <xf numFmtId="43" fontId="20" fillId="0" borderId="2" xfId="4" applyFont="1" applyBorder="1" applyAlignment="1">
      <alignment horizontal="left" vertical="center" wrapText="1"/>
    </xf>
    <xf numFmtId="43" fontId="20" fillId="0" borderId="7" xfId="4" applyFont="1" applyBorder="1" applyAlignment="1">
      <alignment horizontal="left" vertical="center" wrapText="1"/>
    </xf>
    <xf numFmtId="43" fontId="20" fillId="0" borderId="8" xfId="4" applyFont="1" applyBorder="1" applyAlignment="1">
      <alignment horizontal="left" vertical="center" wrapText="1"/>
    </xf>
    <xf numFmtId="43" fontId="20" fillId="0" borderId="9" xfId="4" applyFont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vertical="center"/>
    </xf>
    <xf numFmtId="43" fontId="3" fillId="2" borderId="4" xfId="4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left" vertical="center"/>
    </xf>
    <xf numFmtId="0" fontId="51" fillId="2" borderId="15" xfId="0" applyFont="1" applyFill="1" applyBorder="1" applyAlignment="1">
      <alignment horizontal="left" vertical="center"/>
    </xf>
    <xf numFmtId="0" fontId="51" fillId="2" borderId="16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43" fontId="0" fillId="0" borderId="4" xfId="4" applyFont="1" applyBorder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43" fontId="3" fillId="2" borderId="4" xfId="4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52" fillId="2" borderId="14" xfId="0" applyFont="1" applyFill="1" applyBorder="1" applyAlignment="1">
      <alignment horizontal="center" vertical="center" wrapText="1"/>
    </xf>
    <xf numFmtId="0" fontId="52" fillId="2" borderId="15" xfId="0" applyFont="1" applyFill="1" applyBorder="1" applyAlignment="1">
      <alignment horizontal="center" vertical="center" wrapText="1"/>
    </xf>
    <xf numFmtId="0" fontId="52" fillId="2" borderId="16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/>
    </xf>
    <xf numFmtId="0" fontId="29" fillId="3" borderId="30" xfId="0" applyFont="1" applyFill="1" applyBorder="1" applyAlignment="1">
      <alignment horizontal="center" vertical="center"/>
    </xf>
    <xf numFmtId="0" fontId="29" fillId="3" borderId="37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33" fillId="2" borderId="14" xfId="1" applyFont="1" applyFill="1" applyBorder="1" applyAlignment="1">
      <alignment horizontal="left" vertical="center" wrapText="1"/>
    </xf>
    <xf numFmtId="0" fontId="33" fillId="2" borderId="15" xfId="1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16" xfId="0" applyFont="1" applyBorder="1" applyAlignment="1">
      <alignment horizontal="justify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31" fillId="2" borderId="14" xfId="0" applyFont="1" applyFill="1" applyBorder="1" applyAlignment="1">
      <alignment horizontal="left" vertical="center"/>
    </xf>
    <xf numFmtId="0" fontId="31" fillId="2" borderId="15" xfId="0" applyFont="1" applyFill="1" applyBorder="1" applyAlignment="1">
      <alignment horizontal="left" vertical="center"/>
    </xf>
    <xf numFmtId="0" fontId="31" fillId="2" borderId="16" xfId="0" applyFont="1" applyFill="1" applyBorder="1" applyAlignment="1">
      <alignment horizontal="left" vertical="center"/>
    </xf>
    <xf numFmtId="0" fontId="5" fillId="0" borderId="37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6" fillId="0" borderId="37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38" fillId="2" borderId="14" xfId="1" applyFont="1" applyFill="1" applyBorder="1" applyAlignment="1">
      <alignment horizontal="left" vertical="center" wrapText="1"/>
    </xf>
    <xf numFmtId="0" fontId="38" fillId="2" borderId="15" xfId="1" applyFont="1" applyFill="1" applyBorder="1" applyAlignment="1">
      <alignment horizontal="left" vertical="center" wrapText="1"/>
    </xf>
    <xf numFmtId="0" fontId="38" fillId="2" borderId="16" xfId="1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1" fillId="2" borderId="14" xfId="0" applyFont="1" applyFill="1" applyBorder="1" applyAlignment="1">
      <alignment horizontal="left" vertical="center" wrapText="1"/>
    </xf>
    <xf numFmtId="0" fontId="31" fillId="2" borderId="15" xfId="0" applyFont="1" applyFill="1" applyBorder="1" applyAlignment="1">
      <alignment horizontal="left" vertical="center" wrapText="1"/>
    </xf>
    <xf numFmtId="0" fontId="31" fillId="2" borderId="16" xfId="0" applyFont="1" applyFill="1" applyBorder="1" applyAlignment="1">
      <alignment horizontal="left" vertical="center" wrapText="1"/>
    </xf>
    <xf numFmtId="0" fontId="22" fillId="2" borderId="37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1" fillId="2" borderId="37" xfId="0" applyFont="1" applyFill="1" applyBorder="1" applyAlignment="1">
      <alignment horizontal="left" vertical="center"/>
    </xf>
    <xf numFmtId="0" fontId="31" fillId="2" borderId="4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3" fillId="2" borderId="37" xfId="1" applyFont="1" applyFill="1" applyBorder="1" applyAlignment="1">
      <alignment horizontal="center" vertical="center" wrapText="1"/>
    </xf>
    <xf numFmtId="0" fontId="33" fillId="2" borderId="4" xfId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8" fillId="2" borderId="14" xfId="1" applyFont="1" applyFill="1" applyBorder="1" applyAlignment="1">
      <alignment horizontal="left" vertical="center"/>
    </xf>
    <xf numFmtId="0" fontId="38" fillId="2" borderId="15" xfId="1" applyFont="1" applyFill="1" applyBorder="1" applyAlignment="1">
      <alignment horizontal="left" vertical="center"/>
    </xf>
    <xf numFmtId="0" fontId="38" fillId="2" borderId="16" xfId="1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2" fillId="3" borderId="35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left" vertical="center"/>
    </xf>
    <xf numFmtId="0" fontId="22" fillId="2" borderId="15" xfId="0" applyFont="1" applyFill="1" applyBorder="1" applyAlignment="1">
      <alignment horizontal="left" vertical="center"/>
    </xf>
    <xf numFmtId="0" fontId="22" fillId="2" borderId="16" xfId="0" applyFont="1" applyFill="1" applyBorder="1" applyAlignment="1">
      <alignment horizontal="left" vertical="center"/>
    </xf>
    <xf numFmtId="0" fontId="40" fillId="2" borderId="37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33" fillId="2" borderId="14" xfId="1" applyFont="1" applyFill="1" applyBorder="1" applyAlignment="1">
      <alignment horizontal="center" vertical="center" wrapText="1"/>
    </xf>
    <xf numFmtId="0" fontId="33" fillId="2" borderId="15" xfId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/>
    </xf>
    <xf numFmtId="0" fontId="2" fillId="2" borderId="14" xfId="1" applyFill="1" applyBorder="1" applyAlignment="1">
      <alignment horizontal="left" vertical="center" wrapText="1"/>
    </xf>
    <xf numFmtId="0" fontId="2" fillId="2" borderId="15" xfId="1" applyFill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/>
    </xf>
    <xf numFmtId="0" fontId="36" fillId="2" borderId="14" xfId="0" applyFont="1" applyFill="1" applyBorder="1" applyAlignment="1">
      <alignment horizontal="left" vertical="center"/>
    </xf>
    <xf numFmtId="0" fontId="36" fillId="2" borderId="15" xfId="0" applyFont="1" applyFill="1" applyBorder="1" applyAlignment="1">
      <alignment horizontal="left" vertical="center"/>
    </xf>
    <xf numFmtId="0" fontId="36" fillId="2" borderId="16" xfId="0" applyFont="1" applyFill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</cellXfs>
  <cellStyles count="9">
    <cellStyle name="Hiperlink" xfId="1" builtinId="8"/>
    <cellStyle name="Moeda" xfId="2" builtinId="4"/>
    <cellStyle name="Moeda 2" xfId="3" xr:uid="{00000000-0005-0000-0000-000002000000}"/>
    <cellStyle name="Normal" xfId="0" builtinId="0"/>
    <cellStyle name="Vírgula" xfId="4" builtinId="3"/>
    <cellStyle name="Vírgula 2" xfId="5" xr:uid="{00000000-0005-0000-0000-000005000000}"/>
    <cellStyle name="Vírgula 3" xfId="6" xr:uid="{00000000-0005-0000-0000-000006000000}"/>
    <cellStyle name="Vírgula 4" xfId="7" xr:uid="{00000000-0005-0000-0000-000007000000}"/>
    <cellStyle name="Vírgula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23</xdr:col>
      <xdr:colOff>161925</xdr:colOff>
      <xdr:row>10</xdr:row>
      <xdr:rowOff>69273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60F0B086-C61A-4CC0-AC47-E73EB536D19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0"/>
          <a:ext cx="10277475" cy="330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277091</xdr:colOff>
      <xdr:row>0</xdr:row>
      <xdr:rowOff>112568</xdr:rowOff>
    </xdr:from>
    <xdr:to>
      <xdr:col>12</xdr:col>
      <xdr:colOff>372342</xdr:colOff>
      <xdr:row>4</xdr:row>
      <xdr:rowOff>122517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31FD512-4009-4332-8A6B-5EC9BE305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7205" y="112568"/>
          <a:ext cx="1272887" cy="1256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246061</xdr:colOff>
      <xdr:row>0</xdr:row>
      <xdr:rowOff>95256</xdr:rowOff>
    </xdr:from>
    <xdr:to>
      <xdr:col>7</xdr:col>
      <xdr:colOff>74323</xdr:colOff>
      <xdr:row>7</xdr:row>
      <xdr:rowOff>18614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488C154-D392-40FF-943B-CCD92BF43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124" y="95256"/>
          <a:ext cx="1272887" cy="1256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undacaouniselva.org.br/nova/outras/CALCULO-BOLSA-ENCARGO.xls" TargetMode="External"/><Relationship Id="rId3" Type="http://schemas.openxmlformats.org/officeDocument/2006/relationships/hyperlink" Target="http://www.fundacaouniselva.org.br/nova/outras/Port_448_2002.pdf" TargetMode="External"/><Relationship Id="rId7" Type="http://schemas.openxmlformats.org/officeDocument/2006/relationships/hyperlink" Target="http://www.fundacaouniselva.org.br/nova/outras/RPS2016.xls" TargetMode="External"/><Relationship Id="rId2" Type="http://schemas.openxmlformats.org/officeDocument/2006/relationships/hyperlink" Target="http://www.fundacaouniselva.org.br/nova/outras/Port_448_2002.pdf" TargetMode="External"/><Relationship Id="rId1" Type="http://schemas.openxmlformats.org/officeDocument/2006/relationships/hyperlink" Target="http://www.fundacaouniselva.org.br/nova/outras/Port_448_2002.pdf" TargetMode="External"/><Relationship Id="rId6" Type="http://schemas.openxmlformats.org/officeDocument/2006/relationships/hyperlink" Target="http://www.fundacaouniselva.org.br/nova/outras/CALCULO-BOLSA-ENCARGO.xls" TargetMode="External"/><Relationship Id="rId5" Type="http://schemas.openxmlformats.org/officeDocument/2006/relationships/hyperlink" Target="http://www.planalto.gov.br/ccivil_03/_ato2007-2010/2008/lei/l11788.htm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www.fundacaouniselva.org.br/Tabela_Diarias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W208"/>
  <sheetViews>
    <sheetView showGridLines="0" tabSelected="1" zoomScale="90" zoomScaleNormal="90" workbookViewId="0">
      <selection activeCell="D119" sqref="D119:O119"/>
    </sheetView>
  </sheetViews>
  <sheetFormatPr defaultColWidth="8.7109375" defaultRowHeight="15"/>
  <cols>
    <col min="1" max="1" width="6.42578125" style="2" customWidth="1"/>
    <col min="2" max="2" width="3.7109375" style="2" customWidth="1"/>
    <col min="3" max="3" width="2.28515625" style="2" customWidth="1"/>
    <col min="4" max="4" width="1.85546875" style="2" customWidth="1"/>
    <col min="5" max="6" width="4.5703125" style="2" customWidth="1"/>
    <col min="7" max="7" width="7.5703125" style="2" customWidth="1"/>
    <col min="8" max="8" width="3.5703125" style="2" customWidth="1"/>
    <col min="9" max="10" width="10.28515625" style="2" customWidth="1"/>
    <col min="11" max="11" width="9" style="2" customWidth="1"/>
    <col min="12" max="12" width="8.7109375" style="2" customWidth="1"/>
    <col min="13" max="13" width="8.85546875" style="2" customWidth="1"/>
    <col min="14" max="14" width="10.85546875" style="2" customWidth="1"/>
    <col min="15" max="15" width="11.85546875" style="1" customWidth="1"/>
    <col min="16" max="16" width="12.28515625" style="2" customWidth="1"/>
    <col min="17" max="17" width="14.5703125" style="2" customWidth="1"/>
    <col min="18" max="18" width="13.28515625" style="2" customWidth="1"/>
    <col min="19" max="19" width="11.42578125" style="2" bestFit="1" customWidth="1"/>
    <col min="20" max="20" width="11.5703125" style="2" bestFit="1" customWidth="1"/>
    <col min="21" max="22" width="8.7109375" style="2"/>
    <col min="23" max="23" width="11.5703125" style="2" bestFit="1" customWidth="1"/>
    <col min="24" max="16384" width="8.7109375" style="2"/>
  </cols>
  <sheetData>
    <row r="1" spans="2:17" ht="24.95" customHeight="1">
      <c r="O1" s="2"/>
    </row>
    <row r="2" spans="2:17" ht="24.95" customHeight="1">
      <c r="O2" s="2"/>
    </row>
    <row r="3" spans="2:17" ht="24.95" customHeight="1">
      <c r="O3" s="2"/>
    </row>
    <row r="4" spans="2:17" ht="24.95" customHeight="1">
      <c r="O4" s="2"/>
    </row>
    <row r="5" spans="2:17" ht="24.95" customHeight="1">
      <c r="B5" s="158" t="s">
        <v>253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2:17" ht="24.95" customHeight="1">
      <c r="B6" s="157" t="s">
        <v>289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2:17" ht="24.95" customHeight="1"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</row>
    <row r="8" spans="2:17" ht="39.950000000000003" customHeight="1" thickBot="1">
      <c r="B8" s="298" t="s">
        <v>265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</row>
    <row r="9" spans="2:17">
      <c r="B9" s="300" t="s">
        <v>43</v>
      </c>
      <c r="C9" s="301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3"/>
    </row>
    <row r="10" spans="2:17" ht="27.6" customHeight="1" thickBot="1">
      <c r="B10" s="304"/>
      <c r="C10" s="305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7"/>
    </row>
    <row r="11" spans="2:17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20"/>
      <c r="Q11" s="20"/>
    </row>
    <row r="12" spans="2:17" ht="15.75">
      <c r="B12" s="297" t="s">
        <v>21</v>
      </c>
      <c r="C12" s="297"/>
      <c r="D12" s="297"/>
      <c r="E12" s="297"/>
      <c r="F12" s="297"/>
      <c r="G12" s="297"/>
      <c r="H12" s="297"/>
      <c r="I12" s="297"/>
      <c r="J12" s="22"/>
      <c r="K12" s="20"/>
      <c r="L12" s="20"/>
      <c r="M12" s="20"/>
      <c r="N12" s="20"/>
      <c r="O12" s="21"/>
      <c r="P12" s="20"/>
      <c r="Q12" s="20"/>
    </row>
    <row r="13" spans="2:17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0"/>
      <c r="Q13" s="20"/>
    </row>
    <row r="14" spans="2:17" ht="27" customHeight="1">
      <c r="B14" s="278" t="s">
        <v>22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80"/>
    </row>
    <row r="15" spans="2:17" ht="18" customHeight="1">
      <c r="B15" s="308" t="s">
        <v>87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10"/>
    </row>
    <row r="16" spans="2:17" ht="33" customHeight="1">
      <c r="B16" s="311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3"/>
    </row>
    <row r="17" spans="2:17" ht="33" customHeight="1">
      <c r="B17" s="314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6"/>
    </row>
    <row r="18" spans="2:17" ht="30.75" customHeight="1">
      <c r="B18" s="362" t="s">
        <v>255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4"/>
    </row>
    <row r="19" spans="2:17" ht="42.75" customHeight="1">
      <c r="B19" s="212" t="s">
        <v>260</v>
      </c>
      <c r="C19" s="213"/>
      <c r="D19" s="213"/>
      <c r="E19" s="213"/>
      <c r="F19" s="213"/>
      <c r="G19" s="213"/>
      <c r="H19" s="213"/>
      <c r="I19" s="213"/>
      <c r="J19" s="213"/>
      <c r="K19" s="214"/>
      <c r="L19" s="212" t="s">
        <v>261</v>
      </c>
      <c r="M19" s="213"/>
      <c r="N19" s="213"/>
      <c r="O19" s="213"/>
      <c r="P19" s="213"/>
      <c r="Q19" s="214"/>
    </row>
    <row r="20" spans="2:17" ht="30.75" customHeight="1">
      <c r="B20" s="212" t="s">
        <v>262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4"/>
    </row>
    <row r="21" spans="2:17" ht="30.75" customHeight="1">
      <c r="B21" s="212" t="s">
        <v>263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4"/>
    </row>
    <row r="22" spans="2:17" ht="44.25" customHeight="1">
      <c r="B22" s="242" t="s">
        <v>151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00" t="s">
        <v>152</v>
      </c>
      <c r="M22" s="201"/>
      <c r="N22" s="201"/>
      <c r="O22" s="201"/>
      <c r="P22" s="201"/>
      <c r="Q22" s="202"/>
    </row>
    <row r="23" spans="2:17" ht="30" customHeight="1">
      <c r="B23" s="278" t="s">
        <v>109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80"/>
    </row>
    <row r="24" spans="2:17" ht="42.75" customHeight="1">
      <c r="B24" s="212" t="s">
        <v>229</v>
      </c>
      <c r="C24" s="213"/>
      <c r="D24" s="213"/>
      <c r="E24" s="213"/>
      <c r="F24" s="213"/>
      <c r="G24" s="213"/>
      <c r="H24" s="213"/>
      <c r="I24" s="213"/>
      <c r="J24" s="213"/>
      <c r="K24" s="214"/>
      <c r="L24" s="212" t="s">
        <v>230</v>
      </c>
      <c r="M24" s="213"/>
      <c r="N24" s="213"/>
      <c r="O24" s="213"/>
      <c r="P24" s="213"/>
      <c r="Q24" s="214"/>
    </row>
    <row r="25" spans="2:17" ht="33" customHeight="1">
      <c r="B25" s="242" t="s">
        <v>231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12" t="s">
        <v>232</v>
      </c>
      <c r="M25" s="213"/>
      <c r="N25" s="213"/>
      <c r="O25" s="213"/>
      <c r="P25" s="213"/>
      <c r="Q25" s="214"/>
    </row>
    <row r="26" spans="2:17" ht="36" customHeight="1">
      <c r="B26" s="212" t="s">
        <v>233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4"/>
    </row>
    <row r="27" spans="2:17">
      <c r="B27" s="165"/>
      <c r="C27" s="165"/>
      <c r="D27" s="165"/>
      <c r="E27" s="23"/>
      <c r="F27" s="23"/>
      <c r="G27" s="23"/>
      <c r="H27" s="23"/>
      <c r="I27" s="165"/>
      <c r="J27" s="165"/>
      <c r="K27" s="165"/>
      <c r="L27" s="23"/>
      <c r="M27" s="165"/>
      <c r="N27" s="165"/>
      <c r="O27" s="165"/>
      <c r="P27" s="165"/>
      <c r="Q27" s="165"/>
    </row>
    <row r="28" spans="2:17" ht="30.75" customHeight="1">
      <c r="B28" s="187" t="s">
        <v>220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2:17" s="5" customFormat="1" ht="13.5" thickBo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1"/>
      <c r="Q29" s="33"/>
    </row>
    <row r="30" spans="2:17" ht="20.25" customHeight="1" thickBot="1">
      <c r="B30" s="34"/>
      <c r="C30" s="196" t="s">
        <v>24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35"/>
      <c r="O30" s="36"/>
      <c r="P30" s="35"/>
      <c r="Q30" s="37"/>
    </row>
    <row r="31" spans="2:17" s="5" customFormat="1" ht="13.5" thickBot="1">
      <c r="B31" s="38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7"/>
    </row>
    <row r="32" spans="2:17" ht="20.25" customHeight="1" thickBot="1">
      <c r="B32" s="34"/>
      <c r="C32" s="196" t="s">
        <v>26</v>
      </c>
      <c r="D32" s="197"/>
      <c r="E32" s="197"/>
      <c r="F32" s="197"/>
      <c r="G32" s="197"/>
      <c r="H32" s="197"/>
      <c r="I32" s="197"/>
      <c r="J32" s="197"/>
      <c r="K32" s="197"/>
      <c r="L32" s="35"/>
      <c r="M32" s="39"/>
      <c r="N32" s="35"/>
      <c r="O32" s="36"/>
      <c r="P32" s="35"/>
      <c r="Q32" s="37"/>
    </row>
    <row r="33" spans="2:19" s="5" customFormat="1" ht="13.5" thickBot="1">
      <c r="B33" s="40"/>
      <c r="C33" s="3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3"/>
      <c r="O33" s="36"/>
      <c r="P33" s="3"/>
      <c r="Q33" s="42"/>
    </row>
    <row r="34" spans="2:19" ht="20.25" customHeight="1" thickBot="1">
      <c r="B34" s="84"/>
      <c r="C34" s="216" t="s">
        <v>99</v>
      </c>
      <c r="D34" s="216"/>
      <c r="E34" s="216"/>
      <c r="F34" s="3"/>
      <c r="G34" s="3"/>
      <c r="H34" s="130"/>
      <c r="I34" s="44" t="s">
        <v>100</v>
      </c>
      <c r="J34" s="3"/>
      <c r="K34" s="3"/>
      <c r="L34" s="45"/>
      <c r="M34" s="44" t="s">
        <v>101</v>
      </c>
      <c r="N34" s="3"/>
      <c r="O34" s="36"/>
      <c r="P34" s="3"/>
      <c r="Q34" s="42"/>
    </row>
    <row r="35" spans="2:19" s="5" customFormat="1" ht="13.5" thickBot="1">
      <c r="B35" s="40"/>
      <c r="C35" s="46"/>
      <c r="D35" s="47"/>
      <c r="E35" s="47"/>
      <c r="F35" s="47"/>
      <c r="G35" s="47"/>
      <c r="H35" s="41"/>
      <c r="I35" s="47"/>
      <c r="J35" s="47"/>
      <c r="K35" s="47"/>
      <c r="L35" s="47"/>
      <c r="M35" s="47"/>
      <c r="N35" s="46"/>
      <c r="O35" s="48"/>
      <c r="P35" s="46"/>
      <c r="Q35" s="49"/>
    </row>
    <row r="36" spans="2:19" ht="20.25" customHeight="1" thickBot="1">
      <c r="B36" s="84"/>
      <c r="C36" s="51" t="s">
        <v>25</v>
      </c>
      <c r="D36" s="31"/>
      <c r="E36" s="31"/>
      <c r="F36" s="31"/>
      <c r="G36" s="31"/>
      <c r="H36" s="130"/>
      <c r="I36" s="183" t="s">
        <v>131</v>
      </c>
      <c r="J36" s="184"/>
      <c r="K36" s="52"/>
      <c r="L36" s="52"/>
      <c r="M36" s="52"/>
      <c r="N36" s="53"/>
      <c r="O36" s="54"/>
      <c r="P36" s="53"/>
      <c r="Q36" s="55"/>
    </row>
    <row r="37" spans="2:19" s="5" customFormat="1" ht="13.5" thickBot="1">
      <c r="B37" s="40"/>
      <c r="C37" s="3"/>
      <c r="D37" s="41"/>
      <c r="E37" s="41"/>
      <c r="F37" s="41"/>
      <c r="G37" s="41"/>
      <c r="H37" s="41"/>
      <c r="I37" s="41"/>
      <c r="J37" s="41"/>
      <c r="K37" s="41"/>
      <c r="L37" s="41"/>
      <c r="M37" s="56"/>
      <c r="N37" s="57"/>
      <c r="O37" s="58"/>
      <c r="P37" s="57"/>
      <c r="Q37" s="59"/>
    </row>
    <row r="38" spans="2:19" ht="20.25" customHeight="1" thickBot="1">
      <c r="B38" s="50"/>
      <c r="C38" s="41" t="s">
        <v>23</v>
      </c>
      <c r="D38" s="3"/>
      <c r="E38" s="3"/>
      <c r="F38" s="3"/>
      <c r="G38" s="3"/>
      <c r="H38" s="43"/>
      <c r="I38" s="185" t="s">
        <v>132</v>
      </c>
      <c r="J38" s="186"/>
      <c r="K38" s="41"/>
      <c r="L38" s="41"/>
      <c r="M38" s="56"/>
      <c r="N38" s="57"/>
      <c r="O38" s="58"/>
      <c r="P38" s="57"/>
      <c r="Q38" s="59"/>
    </row>
    <row r="39" spans="2:19" s="5" customFormat="1" ht="13.5" thickBot="1">
      <c r="B39" s="40"/>
      <c r="C39" s="3"/>
      <c r="D39" s="41"/>
      <c r="E39" s="41"/>
      <c r="F39" s="41"/>
      <c r="G39" s="41"/>
      <c r="H39" s="41"/>
      <c r="I39" s="41"/>
      <c r="J39" s="41"/>
      <c r="K39" s="41"/>
      <c r="L39" s="41"/>
      <c r="M39" s="56"/>
      <c r="N39" s="57"/>
      <c r="O39" s="58"/>
      <c r="P39" s="57"/>
      <c r="Q39" s="59"/>
    </row>
    <row r="40" spans="2:19" ht="20.25" customHeight="1" thickBot="1">
      <c r="B40" s="34"/>
      <c r="C40" s="196" t="s">
        <v>256</v>
      </c>
      <c r="D40" s="197"/>
      <c r="E40" s="197"/>
      <c r="F40" s="197"/>
      <c r="G40" s="197"/>
      <c r="H40" s="197"/>
      <c r="I40" s="197"/>
      <c r="J40" s="156"/>
      <c r="K40" s="41"/>
      <c r="L40" s="41"/>
      <c r="M40" s="56"/>
      <c r="N40" s="57"/>
      <c r="O40" s="58"/>
      <c r="P40" s="57"/>
      <c r="Q40" s="59"/>
    </row>
    <row r="41" spans="2:19" s="5" customFormat="1" ht="13.5" thickBot="1">
      <c r="B41" s="40"/>
      <c r="C41" s="3"/>
      <c r="D41" s="41"/>
      <c r="E41" s="41"/>
      <c r="F41" s="41"/>
      <c r="G41" s="41"/>
      <c r="H41" s="41"/>
      <c r="I41" s="41"/>
      <c r="J41" s="41"/>
      <c r="K41" s="41"/>
      <c r="L41" s="41"/>
      <c r="M41" s="56"/>
      <c r="N41" s="57"/>
      <c r="O41" s="58"/>
      <c r="P41" s="57"/>
      <c r="Q41" s="59"/>
    </row>
    <row r="42" spans="2:19" ht="20.25" customHeight="1" thickBot="1">
      <c r="B42" s="34"/>
      <c r="C42" s="196" t="s">
        <v>41</v>
      </c>
      <c r="D42" s="197"/>
      <c r="E42" s="197"/>
      <c r="F42" s="197"/>
      <c r="G42" s="197"/>
      <c r="H42" s="197"/>
      <c r="I42" s="197"/>
      <c r="J42" s="35"/>
      <c r="K42" s="41"/>
      <c r="L42" s="41"/>
      <c r="M42" s="56"/>
      <c r="N42" s="57"/>
      <c r="O42" s="58"/>
      <c r="P42" s="57"/>
      <c r="Q42" s="59"/>
    </row>
    <row r="43" spans="2:19" s="5" customFormat="1" ht="13.5" thickBot="1">
      <c r="B43" s="40"/>
      <c r="C43" s="3"/>
      <c r="D43" s="41"/>
      <c r="E43" s="41"/>
      <c r="F43" s="41"/>
      <c r="G43" s="41"/>
      <c r="H43" s="41"/>
      <c r="I43" s="41"/>
      <c r="J43" s="41"/>
      <c r="K43" s="41"/>
      <c r="L43" s="41"/>
      <c r="M43" s="56"/>
      <c r="N43" s="57"/>
      <c r="O43" s="58"/>
      <c r="P43" s="57"/>
      <c r="Q43" s="59"/>
    </row>
    <row r="44" spans="2:19" ht="20.25" customHeight="1" thickBot="1">
      <c r="B44" s="34"/>
      <c r="C44" s="196" t="s">
        <v>42</v>
      </c>
      <c r="D44" s="197"/>
      <c r="E44" s="197"/>
      <c r="F44" s="197"/>
      <c r="G44" s="197"/>
      <c r="H44" s="197"/>
      <c r="I44" s="197"/>
      <c r="J44" s="35"/>
      <c r="K44" s="41"/>
      <c r="L44" s="41"/>
      <c r="M44" s="41"/>
      <c r="N44" s="3"/>
      <c r="O44" s="36"/>
      <c r="P44" s="3"/>
      <c r="Q44" s="42"/>
    </row>
    <row r="45" spans="2:19" s="5" customFormat="1" ht="12" customHeight="1">
      <c r="B45" s="60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8"/>
      <c r="P45" s="46"/>
      <c r="Q45" s="49"/>
    </row>
    <row r="46" spans="2:19" ht="25.5" customHeight="1">
      <c r="B46" s="317" t="s">
        <v>89</v>
      </c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9"/>
      <c r="S46" s="1"/>
    </row>
    <row r="47" spans="2:19" ht="20.100000000000001" customHeight="1">
      <c r="B47" s="215" t="s">
        <v>90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S47" s="1"/>
    </row>
    <row r="48" spans="2:19" ht="35.1" customHeight="1"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S48" s="1"/>
    </row>
    <row r="49" spans="2:19" ht="35.1" customHeight="1"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S49" s="1"/>
    </row>
    <row r="50" spans="2:19" ht="20.100000000000001" customHeight="1">
      <c r="B50" s="215" t="s">
        <v>91</v>
      </c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S50" s="1"/>
    </row>
    <row r="51" spans="2:19" ht="35.1" customHeight="1"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S51" s="1"/>
    </row>
    <row r="52" spans="2:19" ht="35.1" customHeight="1"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S52" s="1"/>
    </row>
    <row r="53" spans="2:19" ht="20.100000000000001" customHeight="1">
      <c r="B53" s="198" t="s">
        <v>92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S53" s="1"/>
    </row>
    <row r="54" spans="2:19" ht="35.1" customHeight="1">
      <c r="B54" s="243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5"/>
      <c r="S54" s="1"/>
    </row>
    <row r="55" spans="2:19" ht="35.1" customHeight="1">
      <c r="B55" s="246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8"/>
      <c r="S55" s="1"/>
    </row>
    <row r="56" spans="2:19" ht="20.100000000000001" customHeight="1">
      <c r="B56" s="258" t="s">
        <v>102</v>
      </c>
      <c r="C56" s="259"/>
      <c r="D56" s="259"/>
      <c r="E56" s="259"/>
      <c r="F56" s="259"/>
      <c r="G56" s="259"/>
      <c r="H56" s="259"/>
      <c r="I56" s="259"/>
      <c r="J56" s="259"/>
      <c r="K56" s="259"/>
      <c r="L56" s="260"/>
      <c r="M56" s="166" t="s">
        <v>27</v>
      </c>
      <c r="N56" s="167"/>
      <c r="O56" s="167"/>
      <c r="P56" s="167"/>
      <c r="Q56" s="168"/>
    </row>
    <row r="57" spans="2:19" ht="20.100000000000001" customHeight="1">
      <c r="B57" s="320">
        <f>P85</f>
        <v>0</v>
      </c>
      <c r="C57" s="321"/>
      <c r="D57" s="321"/>
      <c r="E57" s="321"/>
      <c r="F57" s="321"/>
      <c r="G57" s="321"/>
      <c r="H57" s="321"/>
      <c r="I57" s="321"/>
      <c r="J57" s="321"/>
      <c r="K57" s="321"/>
      <c r="L57" s="322"/>
      <c r="M57" s="169"/>
      <c r="N57" s="170"/>
      <c r="O57" s="170"/>
      <c r="P57" s="170"/>
      <c r="Q57" s="171"/>
    </row>
    <row r="58" spans="2:19" ht="15.75" customHeight="1">
      <c r="B58" s="320"/>
      <c r="C58" s="321"/>
      <c r="D58" s="321"/>
      <c r="E58" s="321"/>
      <c r="F58" s="321"/>
      <c r="G58" s="321"/>
      <c r="H58" s="321"/>
      <c r="I58" s="321"/>
      <c r="J58" s="321"/>
      <c r="K58" s="321"/>
      <c r="L58" s="322"/>
      <c r="M58" s="172" t="s">
        <v>257</v>
      </c>
      <c r="N58" s="173"/>
      <c r="O58" s="173"/>
      <c r="P58" s="173"/>
      <c r="Q58" s="174"/>
    </row>
    <row r="59" spans="2:19">
      <c r="B59" s="320"/>
      <c r="C59" s="321"/>
      <c r="D59" s="321"/>
      <c r="E59" s="321"/>
      <c r="F59" s="321"/>
      <c r="G59" s="321"/>
      <c r="H59" s="321"/>
      <c r="I59" s="321"/>
      <c r="J59" s="321"/>
      <c r="K59" s="321"/>
      <c r="L59" s="322"/>
      <c r="M59" s="175"/>
      <c r="N59" s="176"/>
      <c r="O59" s="176"/>
      <c r="P59" s="176"/>
      <c r="Q59" s="177"/>
    </row>
    <row r="60" spans="2:19">
      <c r="B60" s="323"/>
      <c r="C60" s="324"/>
      <c r="D60" s="324"/>
      <c r="E60" s="324"/>
      <c r="F60" s="324"/>
      <c r="G60" s="324"/>
      <c r="H60" s="324"/>
      <c r="I60" s="324"/>
      <c r="J60" s="324"/>
      <c r="K60" s="324"/>
      <c r="L60" s="325"/>
      <c r="M60" s="178"/>
      <c r="N60" s="179"/>
      <c r="O60" s="179"/>
      <c r="P60" s="179"/>
      <c r="Q60" s="180"/>
    </row>
    <row r="61" spans="2:19" ht="35.1" customHeight="1">
      <c r="B61" s="262" t="s">
        <v>258</v>
      </c>
      <c r="C61" s="263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5"/>
    </row>
    <row r="62" spans="2:19" ht="30" customHeight="1">
      <c r="B62" s="252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4"/>
    </row>
    <row r="63" spans="2:19" ht="30" customHeight="1">
      <c r="B63" s="255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7"/>
    </row>
    <row r="64" spans="2:19" ht="35.1" customHeight="1">
      <c r="B64" s="266" t="s">
        <v>160</v>
      </c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8"/>
    </row>
    <row r="65" spans="2:17" ht="30" customHeight="1"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</row>
    <row r="66" spans="2:17" ht="30" customHeight="1"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</row>
    <row r="67" spans="2:17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5"/>
      <c r="P67" s="24"/>
      <c r="Q67" s="24"/>
    </row>
    <row r="68" spans="2:17" ht="11.65" customHeight="1">
      <c r="B68" s="211" t="s">
        <v>28</v>
      </c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</row>
    <row r="69" spans="2:17" ht="11.65" customHeight="1"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</row>
    <row r="70" spans="2:17" ht="15.75" customHeight="1">
      <c r="B70" s="188" t="s">
        <v>197</v>
      </c>
      <c r="C70" s="188"/>
      <c r="D70" s="188"/>
      <c r="E70" s="188" t="s">
        <v>0</v>
      </c>
      <c r="F70" s="188"/>
      <c r="G70" s="218" t="s">
        <v>31</v>
      </c>
      <c r="H70" s="219"/>
      <c r="I70" s="219"/>
      <c r="J70" s="219"/>
      <c r="K70" s="219"/>
      <c r="L70" s="219"/>
      <c r="M70" s="219"/>
      <c r="N70" s="219"/>
      <c r="O70" s="220"/>
      <c r="P70" s="181" t="s">
        <v>29</v>
      </c>
      <c r="Q70" s="181" t="s">
        <v>30</v>
      </c>
    </row>
    <row r="71" spans="2:17" ht="15.75" customHeight="1">
      <c r="B71" s="188"/>
      <c r="C71" s="188"/>
      <c r="D71" s="188"/>
      <c r="E71" s="188"/>
      <c r="F71" s="188"/>
      <c r="G71" s="221"/>
      <c r="H71" s="222"/>
      <c r="I71" s="222"/>
      <c r="J71" s="222"/>
      <c r="K71" s="222"/>
      <c r="L71" s="222"/>
      <c r="M71" s="222"/>
      <c r="N71" s="222"/>
      <c r="O71" s="223"/>
      <c r="P71" s="182"/>
      <c r="Q71" s="182"/>
    </row>
    <row r="72" spans="2:17" ht="30" customHeight="1">
      <c r="B72" s="162">
        <v>1</v>
      </c>
      <c r="C72" s="163"/>
      <c r="D72" s="164"/>
      <c r="E72" s="162" t="s">
        <v>51</v>
      </c>
      <c r="F72" s="164"/>
      <c r="G72" s="224"/>
      <c r="H72" s="224"/>
      <c r="I72" s="224"/>
      <c r="J72" s="224"/>
      <c r="K72" s="224"/>
      <c r="L72" s="224"/>
      <c r="M72" s="224"/>
      <c r="N72" s="224"/>
      <c r="O72" s="224"/>
      <c r="P72" s="134" t="s">
        <v>228</v>
      </c>
      <c r="Q72" s="134" t="s">
        <v>228</v>
      </c>
    </row>
    <row r="73" spans="2:17" ht="30" customHeight="1">
      <c r="B73" s="162">
        <v>2</v>
      </c>
      <c r="C73" s="163"/>
      <c r="D73" s="164"/>
      <c r="E73" s="162" t="s">
        <v>245</v>
      </c>
      <c r="F73" s="164"/>
      <c r="G73" s="159"/>
      <c r="H73" s="160"/>
      <c r="I73" s="160"/>
      <c r="J73" s="160"/>
      <c r="K73" s="160"/>
      <c r="L73" s="160"/>
      <c r="M73" s="160"/>
      <c r="N73" s="160"/>
      <c r="O73" s="161"/>
      <c r="P73" s="134" t="s">
        <v>228</v>
      </c>
      <c r="Q73" s="134" t="s">
        <v>228</v>
      </c>
    </row>
    <row r="74" spans="2:17" ht="30" customHeight="1">
      <c r="B74" s="162"/>
      <c r="C74" s="163"/>
      <c r="D74" s="164"/>
      <c r="E74" s="162"/>
      <c r="F74" s="164"/>
      <c r="G74" s="159"/>
      <c r="H74" s="160"/>
      <c r="I74" s="160"/>
      <c r="J74" s="160"/>
      <c r="K74" s="160"/>
      <c r="L74" s="160"/>
      <c r="M74" s="160"/>
      <c r="N74" s="160"/>
      <c r="O74" s="161"/>
      <c r="P74" s="134" t="s">
        <v>228</v>
      </c>
      <c r="Q74" s="134" t="s">
        <v>228</v>
      </c>
    </row>
    <row r="75" spans="2:17" ht="30" customHeight="1">
      <c r="B75" s="162"/>
      <c r="C75" s="163"/>
      <c r="D75" s="164"/>
      <c r="E75" s="162"/>
      <c r="F75" s="164"/>
      <c r="G75" s="159"/>
      <c r="H75" s="160"/>
      <c r="I75" s="160"/>
      <c r="J75" s="160"/>
      <c r="K75" s="160"/>
      <c r="L75" s="160"/>
      <c r="M75" s="160"/>
      <c r="N75" s="160"/>
      <c r="O75" s="161"/>
      <c r="P75" s="134" t="s">
        <v>228</v>
      </c>
      <c r="Q75" s="134" t="s">
        <v>228</v>
      </c>
    </row>
    <row r="76" spans="2:17" ht="30" customHeight="1">
      <c r="B76" s="162"/>
      <c r="C76" s="163"/>
      <c r="D76" s="164"/>
      <c r="E76" s="162"/>
      <c r="F76" s="164"/>
      <c r="G76" s="159"/>
      <c r="H76" s="160"/>
      <c r="I76" s="160"/>
      <c r="J76" s="160"/>
      <c r="K76" s="160"/>
      <c r="L76" s="160"/>
      <c r="M76" s="160"/>
      <c r="N76" s="160"/>
      <c r="O76" s="161"/>
      <c r="P76" s="134" t="s">
        <v>228</v>
      </c>
      <c r="Q76" s="134" t="s">
        <v>228</v>
      </c>
    </row>
    <row r="77" spans="2:17" ht="15.75">
      <c r="B77" s="26"/>
      <c r="C77" s="26"/>
      <c r="D77" s="26"/>
      <c r="E77" s="26"/>
      <c r="F77" s="26"/>
      <c r="G77" s="27"/>
      <c r="H77" s="27"/>
      <c r="I77" s="27"/>
      <c r="J77" s="27"/>
      <c r="K77" s="27"/>
      <c r="L77" s="27"/>
      <c r="M77" s="27"/>
      <c r="N77" s="27"/>
      <c r="O77" s="27"/>
      <c r="P77" s="26"/>
      <c r="Q77" s="26"/>
    </row>
    <row r="78" spans="2:17" ht="22.5" customHeight="1">
      <c r="B78" s="269" t="s">
        <v>54</v>
      </c>
      <c r="C78" s="269"/>
      <c r="D78" s="269"/>
      <c r="E78" s="269"/>
      <c r="F78" s="269"/>
      <c r="G78" s="269"/>
      <c r="H78" s="269"/>
      <c r="I78" s="269"/>
      <c r="J78" s="22"/>
      <c r="K78" s="20"/>
      <c r="L78" s="20"/>
      <c r="M78" s="20"/>
      <c r="N78" s="20"/>
      <c r="O78" s="21"/>
      <c r="P78" s="20"/>
      <c r="Q78" s="20"/>
    </row>
    <row r="79" spans="2:17" ht="13.5" customHeight="1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1"/>
      <c r="P79" s="20"/>
      <c r="Q79" s="20"/>
    </row>
    <row r="80" spans="2:17" ht="25.5" customHeight="1">
      <c r="B80" s="193" t="s">
        <v>44</v>
      </c>
      <c r="C80" s="329"/>
      <c r="D80" s="329"/>
      <c r="E80" s="329"/>
      <c r="F80" s="329"/>
      <c r="G80" s="329"/>
      <c r="H80" s="329"/>
      <c r="I80" s="329"/>
      <c r="J80" s="329"/>
      <c r="K80" s="329"/>
      <c r="L80" s="194"/>
      <c r="M80" s="193" t="s">
        <v>45</v>
      </c>
      <c r="N80" s="329"/>
      <c r="O80" s="329"/>
      <c r="P80" s="329"/>
      <c r="Q80" s="194"/>
    </row>
    <row r="81" spans="2:23" ht="25.15" customHeight="1">
      <c r="B81" s="162" t="s">
        <v>46</v>
      </c>
      <c r="C81" s="163"/>
      <c r="D81" s="163"/>
      <c r="E81" s="163"/>
      <c r="F81" s="163"/>
      <c r="G81" s="163"/>
      <c r="H81" s="163"/>
      <c r="I81" s="163"/>
      <c r="J81" s="163"/>
      <c r="K81" s="163"/>
      <c r="L81" s="164"/>
      <c r="M81" s="129" t="s">
        <v>47</v>
      </c>
      <c r="N81" s="345" t="s">
        <v>48</v>
      </c>
      <c r="O81" s="345"/>
      <c r="P81" s="188" t="s">
        <v>49</v>
      </c>
      <c r="Q81" s="188"/>
      <c r="T81" s="123"/>
    </row>
    <row r="82" spans="2:23" ht="30" customHeight="1">
      <c r="B82" s="212"/>
      <c r="C82" s="213"/>
      <c r="D82" s="213"/>
      <c r="E82" s="213"/>
      <c r="F82" s="213"/>
      <c r="G82" s="213"/>
      <c r="H82" s="213"/>
      <c r="I82" s="213"/>
      <c r="J82" s="213"/>
      <c r="K82" s="213"/>
      <c r="L82" s="214"/>
      <c r="M82" s="149"/>
      <c r="N82" s="191"/>
      <c r="O82" s="192"/>
      <c r="P82" s="191">
        <f t="shared" ref="P82:P83" si="0">N82*M82</f>
        <v>0</v>
      </c>
      <c r="Q82" s="192"/>
      <c r="T82" s="64"/>
    </row>
    <row r="83" spans="2:23" ht="30" customHeight="1">
      <c r="B83" s="212"/>
      <c r="C83" s="213"/>
      <c r="D83" s="213"/>
      <c r="E83" s="213"/>
      <c r="F83" s="213"/>
      <c r="G83" s="213"/>
      <c r="H83" s="213"/>
      <c r="I83" s="213"/>
      <c r="J83" s="213"/>
      <c r="K83" s="213"/>
      <c r="L83" s="214"/>
      <c r="M83" s="149"/>
      <c r="N83" s="191"/>
      <c r="O83" s="192"/>
      <c r="P83" s="191">
        <f t="shared" si="0"/>
        <v>0</v>
      </c>
      <c r="Q83" s="192"/>
      <c r="T83" s="64"/>
    </row>
    <row r="84" spans="2:23" ht="30" customHeight="1">
      <c r="B84" s="212"/>
      <c r="C84" s="213"/>
      <c r="D84" s="213"/>
      <c r="E84" s="213"/>
      <c r="F84" s="213"/>
      <c r="G84" s="213"/>
      <c r="H84" s="213"/>
      <c r="I84" s="213"/>
      <c r="J84" s="213"/>
      <c r="K84" s="213"/>
      <c r="L84" s="214"/>
      <c r="M84" s="118"/>
      <c r="N84" s="191"/>
      <c r="O84" s="192"/>
      <c r="P84" s="199">
        <f>N84*M84</f>
        <v>0</v>
      </c>
      <c r="Q84" s="199"/>
      <c r="T84" s="64"/>
    </row>
    <row r="85" spans="2:23" ht="25.5" customHeight="1">
      <c r="B85" s="326" t="s">
        <v>50</v>
      </c>
      <c r="C85" s="326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7">
        <f>SUM(P82:Q84)</f>
        <v>0</v>
      </c>
      <c r="Q85" s="327"/>
      <c r="R85" s="7"/>
    </row>
    <row r="86" spans="2:23" ht="15" customHeight="1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1"/>
      <c r="P86" s="328"/>
      <c r="Q86" s="328"/>
      <c r="S86" s="7"/>
      <c r="T86" s="6"/>
    </row>
    <row r="87" spans="2:23" ht="15" customHeight="1">
      <c r="B87" s="269" t="s">
        <v>266</v>
      </c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T87" s="6"/>
    </row>
    <row r="88" spans="2:23" ht="15" customHeight="1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7"/>
      <c r="P88" s="20"/>
      <c r="Q88" s="20"/>
    </row>
    <row r="89" spans="2:23" ht="25.5" customHeight="1">
      <c r="B89" s="208" t="s">
        <v>153</v>
      </c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10"/>
    </row>
    <row r="90" spans="2:23" ht="24.95" customHeight="1">
      <c r="B90" s="189" t="s">
        <v>51</v>
      </c>
      <c r="C90" s="190"/>
      <c r="D90" s="200" t="s">
        <v>264</v>
      </c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2"/>
      <c r="P90" s="191">
        <f>$P$85*2%</f>
        <v>0</v>
      </c>
      <c r="Q90" s="192"/>
      <c r="R90" s="64"/>
    </row>
    <row r="91" spans="2:23" ht="24.95" customHeight="1">
      <c r="B91" s="189" t="s">
        <v>52</v>
      </c>
      <c r="C91" s="190"/>
      <c r="D91" s="200" t="s">
        <v>267</v>
      </c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2"/>
      <c r="P91" s="191">
        <f>$P$85*15%</f>
        <v>0</v>
      </c>
      <c r="Q91" s="192"/>
      <c r="R91" s="6"/>
      <c r="S91" s="7"/>
      <c r="W91" s="64"/>
    </row>
    <row r="92" spans="2:23" ht="24.95" customHeight="1">
      <c r="B92" s="189" t="s">
        <v>53</v>
      </c>
      <c r="C92" s="190"/>
      <c r="D92" s="200" t="s">
        <v>181</v>
      </c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2"/>
      <c r="P92" s="191">
        <f>$P$85*5%</f>
        <v>0</v>
      </c>
      <c r="Q92" s="192"/>
      <c r="R92" s="64"/>
      <c r="W92" s="64"/>
    </row>
    <row r="93" spans="2:23" ht="25.5" customHeight="1">
      <c r="B93" s="208" t="s">
        <v>50</v>
      </c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10"/>
      <c r="P93" s="273">
        <f>P90+P91+P92</f>
        <v>0</v>
      </c>
      <c r="Q93" s="274"/>
      <c r="W93" s="7"/>
    </row>
    <row r="94" spans="2:23" ht="15" customHeight="1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/>
    </row>
    <row r="95" spans="2:23" ht="25.5" customHeight="1">
      <c r="B95" s="368" t="s">
        <v>103</v>
      </c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  <c r="P95" s="207">
        <f>P85-P93</f>
        <v>0</v>
      </c>
      <c r="Q95" s="207"/>
    </row>
    <row r="96" spans="2:23">
      <c r="B96" s="368"/>
      <c r="C96" s="368"/>
      <c r="D96" s="368"/>
      <c r="E96" s="368"/>
      <c r="F96" s="368"/>
      <c r="G96" s="368"/>
      <c r="H96" s="368"/>
      <c r="I96" s="368"/>
      <c r="J96" s="368"/>
      <c r="K96" s="368"/>
      <c r="L96" s="368"/>
      <c r="M96" s="368"/>
      <c r="N96" s="368"/>
      <c r="O96" s="368"/>
      <c r="P96" s="207"/>
      <c r="Q96" s="207"/>
    </row>
    <row r="97" spans="2:17" ht="15" customHeight="1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3"/>
      <c r="Q97" s="63"/>
    </row>
    <row r="98" spans="2:17" ht="15" customHeight="1">
      <c r="B98" s="367" t="s">
        <v>254</v>
      </c>
      <c r="C98" s="367"/>
      <c r="D98" s="367"/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</row>
    <row r="99" spans="2:17" s="8" customFormat="1" ht="15" customHeight="1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/>
      <c r="P99" s="2"/>
      <c r="Q99" s="2"/>
    </row>
    <row r="100" spans="2:17" ht="30" customHeight="1">
      <c r="B100" s="193" t="s">
        <v>55</v>
      </c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194"/>
      <c r="P100" s="195" t="s">
        <v>1</v>
      </c>
      <c r="Q100" s="195"/>
    </row>
    <row r="101" spans="2:17" s="3" customFormat="1" ht="20.100000000000001" customHeight="1">
      <c r="B101" s="193" t="s">
        <v>56</v>
      </c>
      <c r="C101" s="194"/>
      <c r="D101" s="211" t="s">
        <v>46</v>
      </c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195"/>
      <c r="Q101" s="195"/>
    </row>
    <row r="102" spans="2:17" ht="20.100000000000001" customHeight="1">
      <c r="B102" s="193" t="s">
        <v>64</v>
      </c>
      <c r="C102" s="194"/>
      <c r="D102" s="203" t="s">
        <v>57</v>
      </c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5"/>
    </row>
    <row r="103" spans="2:17" ht="30" customHeight="1">
      <c r="B103" s="189" t="s">
        <v>71</v>
      </c>
      <c r="C103" s="190"/>
      <c r="D103" s="206" t="s">
        <v>104</v>
      </c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199">
        <f>'MEMORIA DE CALCULO'!J20</f>
        <v>0</v>
      </c>
      <c r="Q103" s="199"/>
    </row>
    <row r="104" spans="2:17" ht="30" customHeight="1">
      <c r="B104" s="189" t="s">
        <v>72</v>
      </c>
      <c r="C104" s="190"/>
      <c r="D104" s="206" t="s">
        <v>58</v>
      </c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199">
        <f>'MEMORIA DE CALCULO'!J26</f>
        <v>0</v>
      </c>
      <c r="Q104" s="199"/>
    </row>
    <row r="105" spans="2:17" ht="30" customHeight="1">
      <c r="B105" s="189" t="s">
        <v>73</v>
      </c>
      <c r="C105" s="190"/>
      <c r="D105" s="206" t="s">
        <v>59</v>
      </c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199">
        <f>'MEMORIA DE CALCULO'!J48</f>
        <v>0</v>
      </c>
      <c r="Q105" s="199"/>
    </row>
    <row r="106" spans="2:17" ht="30" customHeight="1">
      <c r="B106" s="189" t="s">
        <v>74</v>
      </c>
      <c r="C106" s="190"/>
      <c r="D106" s="206" t="s">
        <v>60</v>
      </c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199">
        <f>'MEMORIA DE CALCULO'!J68</f>
        <v>0</v>
      </c>
      <c r="Q106" s="199"/>
    </row>
    <row r="107" spans="2:17" ht="30" customHeight="1">
      <c r="B107" s="189" t="s">
        <v>75</v>
      </c>
      <c r="C107" s="190"/>
      <c r="D107" s="206" t="s">
        <v>268</v>
      </c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199">
        <f>'MEMORIA DE CALCULO'!J75</f>
        <v>0</v>
      </c>
      <c r="Q107" s="199"/>
    </row>
    <row r="108" spans="2:17" ht="30" customHeight="1">
      <c r="B108" s="189" t="s">
        <v>76</v>
      </c>
      <c r="C108" s="190"/>
      <c r="D108" s="212" t="s">
        <v>61</v>
      </c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4"/>
      <c r="P108" s="199">
        <f>'MEMORIA DE CALCULO'!J84</f>
        <v>0</v>
      </c>
      <c r="Q108" s="199"/>
    </row>
    <row r="109" spans="2:17" ht="30" customHeight="1">
      <c r="B109" s="189" t="s">
        <v>77</v>
      </c>
      <c r="C109" s="190"/>
      <c r="D109" s="206" t="s">
        <v>269</v>
      </c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199">
        <f>'MEMORIA DE CALCULO'!J89</f>
        <v>0</v>
      </c>
      <c r="Q109" s="199"/>
    </row>
    <row r="110" spans="2:17" ht="30" customHeight="1">
      <c r="B110" s="189" t="s">
        <v>79</v>
      </c>
      <c r="C110" s="190"/>
      <c r="D110" s="206" t="s">
        <v>270</v>
      </c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199">
        <f>'MEMORIA DE CALCULO'!J103</f>
        <v>0</v>
      </c>
      <c r="Q110" s="199"/>
    </row>
    <row r="111" spans="2:17" ht="30" customHeight="1">
      <c r="B111" s="189" t="s">
        <v>78</v>
      </c>
      <c r="C111" s="190"/>
      <c r="D111" s="200" t="s">
        <v>271</v>
      </c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2"/>
      <c r="P111" s="199">
        <f>'MEMORIA DE CALCULO'!J108</f>
        <v>0</v>
      </c>
      <c r="Q111" s="199">
        <f>'MEMORIA DE CALCULO'!J108</f>
        <v>0</v>
      </c>
    </row>
    <row r="112" spans="2:17" ht="30" customHeight="1">
      <c r="B112" s="189" t="s">
        <v>142</v>
      </c>
      <c r="C112" s="190"/>
      <c r="D112" s="206" t="s">
        <v>62</v>
      </c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199">
        <f>'MEMORIA DE CALCULO'!J115</f>
        <v>0</v>
      </c>
      <c r="Q112" s="199"/>
    </row>
    <row r="113" spans="2:21" ht="30" customHeight="1">
      <c r="B113" s="189" t="s">
        <v>226</v>
      </c>
      <c r="C113" s="190"/>
      <c r="D113" s="206" t="s">
        <v>227</v>
      </c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366">
        <f>'MEMORIA DE CALCULO'!J121</f>
        <v>0</v>
      </c>
      <c r="Q113" s="366"/>
    </row>
    <row r="114" spans="2:21" ht="24.95" customHeight="1">
      <c r="B114" s="193" t="s">
        <v>66</v>
      </c>
      <c r="C114" s="194"/>
      <c r="D114" s="278" t="s">
        <v>65</v>
      </c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  <c r="P114" s="279"/>
      <c r="Q114" s="280"/>
    </row>
    <row r="115" spans="2:21" ht="30" customHeight="1">
      <c r="B115" s="189" t="s">
        <v>67</v>
      </c>
      <c r="C115" s="190"/>
      <c r="D115" s="200" t="s">
        <v>63</v>
      </c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2"/>
      <c r="P115" s="191">
        <f>'MEMORIA DE CALCULO'!J147</f>
        <v>0</v>
      </c>
      <c r="Q115" s="192"/>
    </row>
    <row r="116" spans="2:21" ht="30" customHeight="1">
      <c r="B116" s="189" t="s">
        <v>68</v>
      </c>
      <c r="C116" s="190"/>
      <c r="D116" s="200" t="s">
        <v>69</v>
      </c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2"/>
      <c r="P116" s="191">
        <f>'MEMORIA DE CALCULO'!J152</f>
        <v>0</v>
      </c>
      <c r="Q116" s="192"/>
    </row>
    <row r="117" spans="2:21" ht="24.95" customHeight="1">
      <c r="B117" s="208" t="s">
        <v>70</v>
      </c>
      <c r="C117" s="210"/>
      <c r="D117" s="275" t="s">
        <v>93</v>
      </c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7"/>
      <c r="P117" s="273">
        <f>SUM(P103:Q116)</f>
        <v>0</v>
      </c>
      <c r="Q117" s="274"/>
      <c r="R117" s="64"/>
      <c r="S117" s="131"/>
      <c r="T117" s="373"/>
      <c r="U117" s="373"/>
    </row>
    <row r="118" spans="2:21" ht="24.95" customHeight="1">
      <c r="B118" s="208" t="s">
        <v>94</v>
      </c>
      <c r="C118" s="210"/>
      <c r="D118" s="275" t="s">
        <v>290</v>
      </c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7"/>
      <c r="P118" s="273">
        <f>P119+P120+P121</f>
        <v>0</v>
      </c>
      <c r="Q118" s="274"/>
      <c r="R118" s="131"/>
      <c r="S118" s="373"/>
      <c r="T118" s="373"/>
    </row>
    <row r="119" spans="2:21" ht="30" customHeight="1">
      <c r="B119" s="189" t="s">
        <v>95</v>
      </c>
      <c r="C119" s="190"/>
      <c r="D119" s="200" t="s">
        <v>264</v>
      </c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2"/>
      <c r="P119" s="191">
        <f>'MEMORIA DE CALCULO'!J158</f>
        <v>0</v>
      </c>
      <c r="Q119" s="192"/>
    </row>
    <row r="120" spans="2:21" ht="30" customHeight="1">
      <c r="B120" s="189" t="s">
        <v>96</v>
      </c>
      <c r="C120" s="190"/>
      <c r="D120" s="200" t="s">
        <v>267</v>
      </c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2"/>
      <c r="P120" s="191">
        <f>'MEMORIA DE CALCULO'!J159</f>
        <v>0</v>
      </c>
      <c r="Q120" s="192"/>
    </row>
    <row r="121" spans="2:21" ht="30" customHeight="1">
      <c r="B121" s="189" t="s">
        <v>97</v>
      </c>
      <c r="C121" s="190"/>
      <c r="D121" s="200" t="s">
        <v>181</v>
      </c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2"/>
      <c r="P121" s="191">
        <f>'MEMORIA DE CALCULO'!J160</f>
        <v>0</v>
      </c>
      <c r="Q121" s="192"/>
    </row>
    <row r="122" spans="2:21" ht="24.95" customHeight="1">
      <c r="B122" s="208">
        <v>16</v>
      </c>
      <c r="C122" s="210"/>
      <c r="D122" s="208" t="s">
        <v>98</v>
      </c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10"/>
      <c r="P122" s="283">
        <f>P118+P117</f>
        <v>0</v>
      </c>
      <c r="Q122" s="283"/>
    </row>
    <row r="123" spans="2:21" ht="15" customHeight="1">
      <c r="B123" s="1"/>
      <c r="C123" s="1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4"/>
      <c r="Q123" s="284"/>
    </row>
    <row r="124" spans="2:21" ht="15" customHeight="1">
      <c r="B124" s="269" t="s">
        <v>80</v>
      </c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64"/>
    </row>
    <row r="125" spans="2:21" s="3" customFormat="1" ht="15" customHeight="1"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1"/>
      <c r="P125" s="64"/>
      <c r="Q125" s="64"/>
    </row>
    <row r="126" spans="2:21" ht="15.6" customHeight="1">
      <c r="B126" s="241" t="s">
        <v>32</v>
      </c>
      <c r="C126" s="289" t="s">
        <v>33</v>
      </c>
      <c r="D126" s="290"/>
      <c r="E126" s="290"/>
      <c r="F126" s="290"/>
      <c r="G126" s="290"/>
      <c r="H126" s="290"/>
      <c r="I126" s="290"/>
      <c r="J126" s="290"/>
      <c r="K126" s="290"/>
      <c r="L126" s="290"/>
      <c r="M126" s="291"/>
      <c r="N126" s="295" t="s">
        <v>146</v>
      </c>
      <c r="O126" s="241" t="s">
        <v>147</v>
      </c>
      <c r="P126" s="281" t="s">
        <v>34</v>
      </c>
      <c r="Q126" s="374" t="s">
        <v>35</v>
      </c>
    </row>
    <row r="127" spans="2:21" s="3" customFormat="1" ht="15.6" customHeight="1">
      <c r="B127" s="241"/>
      <c r="C127" s="292"/>
      <c r="D127" s="293"/>
      <c r="E127" s="293"/>
      <c r="F127" s="293"/>
      <c r="G127" s="293"/>
      <c r="H127" s="293"/>
      <c r="I127" s="293"/>
      <c r="J127" s="293"/>
      <c r="K127" s="293"/>
      <c r="L127" s="293"/>
      <c r="M127" s="294"/>
      <c r="N127" s="296"/>
      <c r="O127" s="241"/>
      <c r="P127" s="282"/>
      <c r="Q127" s="374"/>
    </row>
    <row r="128" spans="2:21" ht="20.100000000000001" customHeight="1">
      <c r="B128" s="118"/>
      <c r="C128" s="225"/>
      <c r="D128" s="226"/>
      <c r="E128" s="226"/>
      <c r="F128" s="226"/>
      <c r="G128" s="226"/>
      <c r="H128" s="226"/>
      <c r="I128" s="226"/>
      <c r="J128" s="226"/>
      <c r="K128" s="226"/>
      <c r="L128" s="226"/>
      <c r="M128" s="227"/>
      <c r="N128" s="142"/>
      <c r="O128" s="140">
        <f>N128*B128</f>
        <v>0</v>
      </c>
      <c r="P128" s="118" t="s">
        <v>228</v>
      </c>
      <c r="Q128" s="143" t="s">
        <v>228</v>
      </c>
    </row>
    <row r="129" spans="2:19" ht="20.100000000000001" customHeight="1">
      <c r="B129" s="118"/>
      <c r="C129" s="225"/>
      <c r="D129" s="226"/>
      <c r="E129" s="226"/>
      <c r="F129" s="226"/>
      <c r="G129" s="226"/>
      <c r="H129" s="226"/>
      <c r="I129" s="226"/>
      <c r="J129" s="226"/>
      <c r="K129" s="226"/>
      <c r="L129" s="226"/>
      <c r="M129" s="227"/>
      <c r="N129" s="142"/>
      <c r="O129" s="140">
        <f t="shared" ref="O129:O130" si="1">N129*B129</f>
        <v>0</v>
      </c>
      <c r="P129" s="118"/>
      <c r="Q129" s="143"/>
    </row>
    <row r="130" spans="2:19" ht="20.100000000000001" customHeight="1">
      <c r="B130" s="118"/>
      <c r="C130" s="225"/>
      <c r="D130" s="226"/>
      <c r="E130" s="226"/>
      <c r="F130" s="226"/>
      <c r="G130" s="226"/>
      <c r="H130" s="226"/>
      <c r="I130" s="226"/>
      <c r="J130" s="226"/>
      <c r="K130" s="226"/>
      <c r="L130" s="226"/>
      <c r="M130" s="227"/>
      <c r="N130" s="142"/>
      <c r="O130" s="140">
        <f t="shared" si="1"/>
        <v>0</v>
      </c>
      <c r="P130" s="118"/>
      <c r="Q130" s="143"/>
    </row>
    <row r="131" spans="2:19" ht="20.100000000000001" customHeight="1">
      <c r="B131" s="118"/>
      <c r="C131" s="286" t="s">
        <v>145</v>
      </c>
      <c r="D131" s="287"/>
      <c r="E131" s="287"/>
      <c r="F131" s="287"/>
      <c r="G131" s="287"/>
      <c r="H131" s="287"/>
      <c r="I131" s="287"/>
      <c r="J131" s="287"/>
      <c r="K131" s="287"/>
      <c r="L131" s="287"/>
      <c r="M131" s="288"/>
      <c r="N131" s="144"/>
      <c r="O131" s="145">
        <f>SUM(O128:O130)</f>
        <v>0</v>
      </c>
      <c r="P131" s="68"/>
      <c r="Q131" s="86"/>
    </row>
    <row r="132" spans="2:19" ht="20.100000000000001" customHeight="1">
      <c r="B132" s="270" t="s">
        <v>36</v>
      </c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2"/>
    </row>
    <row r="133" spans="2:19" s="10" customFormat="1" ht="24.95" customHeight="1">
      <c r="B133" s="228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30"/>
    </row>
    <row r="134" spans="2:19" s="10" customFormat="1" ht="24.95" customHeight="1">
      <c r="B134" s="231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3"/>
    </row>
    <row r="135" spans="2:19" ht="15" customHeight="1">
      <c r="B135" s="62"/>
      <c r="C135" s="62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62"/>
      <c r="P135" s="64"/>
      <c r="Q135" s="64"/>
    </row>
    <row r="136" spans="2:19" s="4" customFormat="1" ht="15" customHeight="1">
      <c r="B136" s="269" t="s">
        <v>133</v>
      </c>
      <c r="C136" s="269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</row>
    <row r="137" spans="2:19" s="4" customFormat="1" ht="15" customHeight="1">
      <c r="B137" s="65"/>
      <c r="C137" s="2"/>
      <c r="D137" s="2"/>
      <c r="E137" s="2"/>
      <c r="F137" s="2"/>
      <c r="G137" s="2"/>
      <c r="H137" s="2"/>
      <c r="I137" s="15"/>
      <c r="J137" s="15"/>
      <c r="K137" s="2"/>
      <c r="L137" s="2"/>
      <c r="M137" s="2"/>
      <c r="N137" s="2"/>
      <c r="O137" s="1"/>
      <c r="P137" s="2"/>
      <c r="Q137" s="2"/>
    </row>
    <row r="138" spans="2:19" s="4" customFormat="1" ht="20.100000000000001" customHeight="1">
      <c r="B138" s="188" t="s">
        <v>105</v>
      </c>
      <c r="C138" s="188"/>
      <c r="D138" s="188"/>
      <c r="E138" s="188"/>
      <c r="F138" s="237" t="s">
        <v>182</v>
      </c>
      <c r="G138" s="237"/>
      <c r="H138" s="237" t="s">
        <v>155</v>
      </c>
      <c r="I138" s="237"/>
      <c r="J138" s="237" t="s">
        <v>183</v>
      </c>
      <c r="K138" s="237"/>
      <c r="L138" s="237" t="s">
        <v>184</v>
      </c>
      <c r="M138" s="237"/>
      <c r="N138" s="237" t="s">
        <v>185</v>
      </c>
      <c r="O138" s="237"/>
      <c r="P138" s="237" t="s">
        <v>186</v>
      </c>
      <c r="Q138" s="237"/>
    </row>
    <row r="139" spans="2:19" s="4" customFormat="1" ht="39.950000000000003" customHeight="1">
      <c r="B139" s="249"/>
      <c r="C139" s="250"/>
      <c r="D139" s="250"/>
      <c r="E139" s="251"/>
      <c r="F139" s="238"/>
      <c r="G139" s="238"/>
      <c r="H139" s="238"/>
      <c r="I139" s="238"/>
      <c r="J139" s="239"/>
      <c r="K139" s="240"/>
      <c r="L139" s="238"/>
      <c r="M139" s="238"/>
      <c r="N139" s="239"/>
      <c r="O139" s="240"/>
      <c r="P139" s="238"/>
      <c r="Q139" s="238"/>
      <c r="R139" s="120"/>
    </row>
    <row r="140" spans="2:19" s="4" customFormat="1" ht="20.100000000000001" customHeight="1">
      <c r="B140" s="188" t="s">
        <v>105</v>
      </c>
      <c r="C140" s="188"/>
      <c r="D140" s="188"/>
      <c r="E140" s="188"/>
      <c r="F140" s="237" t="s">
        <v>187</v>
      </c>
      <c r="G140" s="237"/>
      <c r="H140" s="237" t="s">
        <v>188</v>
      </c>
      <c r="I140" s="237"/>
      <c r="J140" s="237" t="s">
        <v>189</v>
      </c>
      <c r="K140" s="237"/>
      <c r="L140" s="237" t="s">
        <v>190</v>
      </c>
      <c r="M140" s="237"/>
      <c r="N140" s="237" t="s">
        <v>191</v>
      </c>
      <c r="O140" s="237"/>
      <c r="P140" s="237" t="s">
        <v>156</v>
      </c>
      <c r="Q140" s="237"/>
      <c r="S140" s="128"/>
    </row>
    <row r="141" spans="2:19" s="4" customFormat="1" ht="39.950000000000003" customHeight="1">
      <c r="B141" s="237"/>
      <c r="C141" s="237"/>
      <c r="D141" s="237"/>
      <c r="E141" s="237"/>
      <c r="F141" s="239"/>
      <c r="G141" s="240"/>
      <c r="H141" s="238"/>
      <c r="I141" s="238"/>
      <c r="J141" s="239"/>
      <c r="K141" s="240"/>
      <c r="L141" s="238"/>
      <c r="M141" s="238"/>
      <c r="N141" s="239"/>
      <c r="O141" s="240"/>
      <c r="P141" s="239"/>
      <c r="Q141" s="240"/>
      <c r="R141" s="120"/>
      <c r="S141" s="120"/>
    </row>
    <row r="142" spans="2:19" s="4" customFormat="1" ht="20.100000000000001" customHeight="1">
      <c r="B142" s="188" t="s">
        <v>105</v>
      </c>
      <c r="C142" s="188"/>
      <c r="D142" s="188"/>
      <c r="E142" s="188"/>
      <c r="F142" s="237" t="s">
        <v>201</v>
      </c>
      <c r="G142" s="237"/>
      <c r="H142" s="237" t="s">
        <v>202</v>
      </c>
      <c r="I142" s="237"/>
      <c r="J142" s="237" t="s">
        <v>203</v>
      </c>
      <c r="K142" s="237"/>
      <c r="L142" s="237" t="s">
        <v>204</v>
      </c>
      <c r="M142" s="237"/>
      <c r="N142" s="237" t="s">
        <v>205</v>
      </c>
      <c r="O142" s="237"/>
      <c r="P142" s="237" t="s">
        <v>206</v>
      </c>
      <c r="Q142" s="237"/>
      <c r="R142" s="120"/>
      <c r="S142" s="120"/>
    </row>
    <row r="143" spans="2:19" s="4" customFormat="1" ht="39.950000000000003" customHeight="1">
      <c r="B143" s="249"/>
      <c r="C143" s="250"/>
      <c r="D143" s="250"/>
      <c r="E143" s="251"/>
      <c r="F143" s="239"/>
      <c r="G143" s="240"/>
      <c r="H143" s="238"/>
      <c r="I143" s="238"/>
      <c r="J143" s="239"/>
      <c r="K143" s="240"/>
      <c r="L143" s="238"/>
      <c r="M143" s="238"/>
      <c r="N143" s="239"/>
      <c r="O143" s="240"/>
      <c r="P143" s="238"/>
      <c r="Q143" s="238"/>
      <c r="R143" s="120"/>
      <c r="S143" s="120"/>
    </row>
    <row r="144" spans="2:19" s="4" customFormat="1" ht="20.100000000000001" customHeight="1">
      <c r="B144" s="188" t="s">
        <v>105</v>
      </c>
      <c r="C144" s="188"/>
      <c r="D144" s="188"/>
      <c r="E144" s="188"/>
      <c r="F144" s="237" t="s">
        <v>207</v>
      </c>
      <c r="G144" s="237"/>
      <c r="H144" s="237" t="s">
        <v>208</v>
      </c>
      <c r="I144" s="237"/>
      <c r="J144" s="237" t="s">
        <v>209</v>
      </c>
      <c r="K144" s="237"/>
      <c r="L144" s="237" t="s">
        <v>210</v>
      </c>
      <c r="M144" s="237"/>
      <c r="N144" s="237" t="s">
        <v>211</v>
      </c>
      <c r="O144" s="237"/>
      <c r="P144" s="237" t="s">
        <v>212</v>
      </c>
      <c r="Q144" s="237"/>
      <c r="R144" s="120"/>
      <c r="S144" s="120"/>
    </row>
    <row r="145" spans="2:22" s="4" customFormat="1" ht="39.950000000000003" customHeight="1">
      <c r="B145" s="249"/>
      <c r="C145" s="250"/>
      <c r="D145" s="250"/>
      <c r="E145" s="251"/>
      <c r="F145" s="239"/>
      <c r="G145" s="240"/>
      <c r="H145" s="238"/>
      <c r="I145" s="238"/>
      <c r="J145" s="239"/>
      <c r="K145" s="240"/>
      <c r="L145" s="238"/>
      <c r="M145" s="238"/>
      <c r="N145" s="239"/>
      <c r="O145" s="240"/>
      <c r="P145" s="239"/>
      <c r="Q145" s="240"/>
      <c r="R145" s="120"/>
      <c r="S145" s="120"/>
    </row>
    <row r="146" spans="2:22" s="4" customFormat="1" ht="20.100000000000001" customHeight="1">
      <c r="B146" s="188" t="s">
        <v>105</v>
      </c>
      <c r="C146" s="188"/>
      <c r="D146" s="188"/>
      <c r="E146" s="188"/>
      <c r="F146" s="237" t="s">
        <v>213</v>
      </c>
      <c r="G146" s="237"/>
      <c r="H146" s="237" t="s">
        <v>214</v>
      </c>
      <c r="I146" s="237"/>
      <c r="J146" s="237" t="s">
        <v>215</v>
      </c>
      <c r="K146" s="237"/>
      <c r="L146" s="237" t="s">
        <v>216</v>
      </c>
      <c r="M146" s="237"/>
      <c r="N146" s="237" t="s">
        <v>217</v>
      </c>
      <c r="O146" s="237"/>
      <c r="P146" s="237" t="s">
        <v>218</v>
      </c>
      <c r="Q146" s="237"/>
      <c r="R146" s="120"/>
      <c r="S146" s="120"/>
    </row>
    <row r="147" spans="2:22" s="4" customFormat="1" ht="39.950000000000003" customHeight="1">
      <c r="B147" s="249"/>
      <c r="C147" s="250"/>
      <c r="D147" s="250"/>
      <c r="E147" s="251"/>
      <c r="F147" s="239"/>
      <c r="G147" s="240"/>
      <c r="H147" s="239"/>
      <c r="I147" s="240"/>
      <c r="J147" s="239"/>
      <c r="K147" s="240"/>
      <c r="L147" s="239"/>
      <c r="M147" s="240"/>
      <c r="N147" s="239"/>
      <c r="O147" s="240"/>
      <c r="P147" s="239"/>
      <c r="Q147" s="240"/>
      <c r="R147" s="120"/>
      <c r="S147" s="120"/>
    </row>
    <row r="148" spans="2:22" s="4" customFormat="1" ht="15" customHeight="1">
      <c r="B148" s="15"/>
      <c r="C148" s="15"/>
      <c r="D148" s="15"/>
      <c r="E148" s="15"/>
      <c r="F148" s="15"/>
      <c r="G148" s="15"/>
      <c r="H148" s="15"/>
      <c r="I148" s="15"/>
      <c r="J148" s="15"/>
      <c r="K148" s="2"/>
      <c r="L148" s="2"/>
      <c r="M148" s="2"/>
      <c r="N148" s="2"/>
      <c r="O148" s="1"/>
      <c r="P148" s="2"/>
      <c r="Q148" s="2"/>
    </row>
    <row r="149" spans="2:22" ht="15" customHeight="1">
      <c r="B149" s="269" t="s">
        <v>272</v>
      </c>
      <c r="C149" s="269"/>
      <c r="D149" s="269"/>
      <c r="E149" s="269"/>
      <c r="F149" s="269"/>
      <c r="G149" s="269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</row>
    <row r="150" spans="2:22" ht="15" customHeight="1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62"/>
    </row>
    <row r="151" spans="2:22" ht="21" customHeight="1">
      <c r="B151" s="275" t="s">
        <v>277</v>
      </c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7"/>
    </row>
    <row r="152" spans="2:22" s="9" customFormat="1" ht="17.649999999999999" customHeight="1">
      <c r="B152" s="218" t="s">
        <v>37</v>
      </c>
      <c r="C152" s="219"/>
      <c r="D152" s="219"/>
      <c r="E152" s="219"/>
      <c r="F152" s="219"/>
      <c r="G152" s="219"/>
      <c r="H152" s="219"/>
      <c r="I152" s="220"/>
      <c r="J152" s="360" t="s">
        <v>38</v>
      </c>
      <c r="K152" s="331" t="s">
        <v>39</v>
      </c>
      <c r="L152" s="331"/>
      <c r="M152" s="331"/>
      <c r="N152" s="331"/>
      <c r="O152" s="331"/>
      <c r="P152" s="331"/>
      <c r="Q152" s="331"/>
    </row>
    <row r="153" spans="2:22" s="9" customFormat="1" ht="72.75" customHeight="1">
      <c r="B153" s="221"/>
      <c r="C153" s="222"/>
      <c r="D153" s="222"/>
      <c r="E153" s="222"/>
      <c r="F153" s="222"/>
      <c r="G153" s="222"/>
      <c r="H153" s="222"/>
      <c r="I153" s="223"/>
      <c r="J153" s="361"/>
      <c r="K153" s="79" t="s">
        <v>106</v>
      </c>
      <c r="L153" s="80" t="s">
        <v>107</v>
      </c>
      <c r="M153" s="80" t="s">
        <v>161</v>
      </c>
      <c r="N153" s="81" t="s">
        <v>219</v>
      </c>
      <c r="O153" s="82" t="s">
        <v>149</v>
      </c>
      <c r="P153" s="81" t="s">
        <v>108</v>
      </c>
      <c r="Q153" s="83" t="s">
        <v>102</v>
      </c>
    </row>
    <row r="154" spans="2:22" ht="24.95" customHeight="1">
      <c r="B154" s="234"/>
      <c r="C154" s="236"/>
      <c r="D154" s="236"/>
      <c r="E154" s="236"/>
      <c r="F154" s="236"/>
      <c r="G154" s="236"/>
      <c r="H154" s="236"/>
      <c r="I154" s="236"/>
      <c r="J154" s="139"/>
      <c r="K154" s="136"/>
      <c r="L154" s="122"/>
      <c r="M154" s="122"/>
      <c r="N154" s="122"/>
      <c r="O154" s="66"/>
      <c r="P154" s="66">
        <f>O154*N154</f>
        <v>0</v>
      </c>
      <c r="Q154" s="66">
        <f>P154*M154</f>
        <v>0</v>
      </c>
      <c r="R154" s="371"/>
      <c r="S154" s="372"/>
      <c r="T154" s="372"/>
      <c r="U154" s="372"/>
      <c r="V154" s="372"/>
    </row>
    <row r="155" spans="2:22" ht="24.95" customHeight="1">
      <c r="B155" s="234"/>
      <c r="C155" s="236"/>
      <c r="D155" s="236"/>
      <c r="E155" s="236"/>
      <c r="F155" s="236"/>
      <c r="G155" s="236"/>
      <c r="H155" s="236"/>
      <c r="I155" s="236"/>
      <c r="J155" s="138"/>
      <c r="K155" s="136"/>
      <c r="L155" s="122"/>
      <c r="M155" s="122"/>
      <c r="N155" s="122"/>
      <c r="O155" s="66"/>
      <c r="P155" s="66">
        <f>O155*N155</f>
        <v>0</v>
      </c>
      <c r="Q155" s="66">
        <f>P155*M155</f>
        <v>0</v>
      </c>
      <c r="R155" s="17"/>
      <c r="S155" s="19"/>
      <c r="T155" s="18"/>
    </row>
    <row r="156" spans="2:22" ht="24.95" customHeight="1">
      <c r="B156" s="234"/>
      <c r="C156" s="235"/>
      <c r="D156" s="235"/>
      <c r="E156" s="235"/>
      <c r="F156" s="235"/>
      <c r="G156" s="235"/>
      <c r="H156" s="235"/>
      <c r="I156" s="235"/>
      <c r="J156" s="138"/>
      <c r="K156" s="136"/>
      <c r="L156" s="122"/>
      <c r="M156" s="122"/>
      <c r="N156" s="122"/>
      <c r="O156" s="66"/>
      <c r="P156" s="66">
        <f t="shared" ref="P156:P160" si="2">O156*N156</f>
        <v>0</v>
      </c>
      <c r="Q156" s="66">
        <f t="shared" ref="Q156:Q160" si="3">P156*M156</f>
        <v>0</v>
      </c>
      <c r="R156" s="18"/>
      <c r="S156" s="19"/>
      <c r="T156" s="18"/>
    </row>
    <row r="157" spans="2:22" ht="24.95" customHeight="1">
      <c r="B157" s="234"/>
      <c r="C157" s="236"/>
      <c r="D157" s="236"/>
      <c r="E157" s="236"/>
      <c r="F157" s="236"/>
      <c r="G157" s="236"/>
      <c r="H157" s="236"/>
      <c r="I157" s="236"/>
      <c r="J157" s="139"/>
      <c r="K157" s="136"/>
      <c r="L157" s="122"/>
      <c r="M157" s="122"/>
      <c r="N157" s="122"/>
      <c r="O157" s="66"/>
      <c r="P157" s="66">
        <f t="shared" si="2"/>
        <v>0</v>
      </c>
      <c r="Q157" s="66">
        <f t="shared" si="3"/>
        <v>0</v>
      </c>
      <c r="R157" s="18"/>
      <c r="S157" s="19"/>
      <c r="T157" s="18"/>
    </row>
    <row r="158" spans="2:22" ht="24.95" customHeight="1">
      <c r="B158" s="234"/>
      <c r="C158" s="236"/>
      <c r="D158" s="236"/>
      <c r="E158" s="236"/>
      <c r="F158" s="236"/>
      <c r="G158" s="236"/>
      <c r="H158" s="236"/>
      <c r="I158" s="236"/>
      <c r="J158" s="135"/>
      <c r="K158" s="136"/>
      <c r="L158" s="122"/>
      <c r="M158" s="122"/>
      <c r="N158" s="122"/>
      <c r="O158" s="132"/>
      <c r="P158" s="66">
        <f t="shared" si="2"/>
        <v>0</v>
      </c>
      <c r="Q158" s="66">
        <f t="shared" si="3"/>
        <v>0</v>
      </c>
      <c r="R158" s="18"/>
      <c r="S158" s="19"/>
      <c r="T158" s="18"/>
    </row>
    <row r="159" spans="2:22" ht="24.95" customHeight="1">
      <c r="B159" s="234"/>
      <c r="C159" s="236"/>
      <c r="D159" s="236"/>
      <c r="E159" s="236"/>
      <c r="F159" s="236"/>
      <c r="G159" s="236"/>
      <c r="H159" s="236"/>
      <c r="I159" s="236"/>
      <c r="J159" s="135"/>
      <c r="K159" s="136"/>
      <c r="L159" s="122"/>
      <c r="M159" s="122"/>
      <c r="N159" s="122"/>
      <c r="O159" s="132"/>
      <c r="P159" s="66">
        <f t="shared" si="2"/>
        <v>0</v>
      </c>
      <c r="Q159" s="66">
        <f t="shared" si="3"/>
        <v>0</v>
      </c>
      <c r="R159" s="18"/>
      <c r="S159" s="19"/>
      <c r="T159" s="18"/>
    </row>
    <row r="160" spans="2:22" ht="24.95" customHeight="1">
      <c r="B160" s="234"/>
      <c r="C160" s="236"/>
      <c r="D160" s="236"/>
      <c r="E160" s="236"/>
      <c r="F160" s="236"/>
      <c r="G160" s="236"/>
      <c r="H160" s="236"/>
      <c r="I160" s="236"/>
      <c r="J160" s="137"/>
      <c r="K160" s="136"/>
      <c r="L160" s="122"/>
      <c r="M160" s="122"/>
      <c r="N160" s="122"/>
      <c r="O160" s="132"/>
      <c r="P160" s="66">
        <f t="shared" si="2"/>
        <v>0</v>
      </c>
      <c r="Q160" s="66">
        <f t="shared" si="3"/>
        <v>0</v>
      </c>
      <c r="R160" s="18"/>
      <c r="S160" s="19"/>
      <c r="T160" s="18"/>
    </row>
    <row r="161" spans="2:17" ht="24.95" customHeight="1">
      <c r="B161" s="357" t="s">
        <v>148</v>
      </c>
      <c r="C161" s="358"/>
      <c r="D161" s="358"/>
      <c r="E161" s="358"/>
      <c r="F161" s="358"/>
      <c r="G161" s="358"/>
      <c r="H161" s="358"/>
      <c r="I161" s="358"/>
      <c r="J161" s="358"/>
      <c r="K161" s="358"/>
      <c r="L161" s="358"/>
      <c r="M161" s="358"/>
      <c r="N161" s="358"/>
      <c r="O161" s="358"/>
      <c r="P161" s="359"/>
      <c r="Q161" s="67">
        <f>SUM(Q154:Q160)</f>
        <v>0</v>
      </c>
    </row>
    <row r="162" spans="2:17" ht="15" customHeight="1">
      <c r="B162" s="335"/>
      <c r="C162" s="335"/>
      <c r="D162" s="335"/>
      <c r="E162" s="335"/>
      <c r="F162" s="335"/>
      <c r="G162" s="335"/>
      <c r="H162" s="335"/>
      <c r="I162" s="335"/>
      <c r="J162" s="335"/>
      <c r="K162" s="335"/>
      <c r="L162" s="335"/>
      <c r="M162" s="335"/>
      <c r="N162" s="335"/>
      <c r="O162" s="335"/>
      <c r="P162" s="335"/>
      <c r="Q162" s="335"/>
    </row>
    <row r="163" spans="2:17" ht="30" customHeight="1">
      <c r="B163" s="336" t="s">
        <v>273</v>
      </c>
      <c r="C163" s="337"/>
      <c r="D163" s="337"/>
      <c r="E163" s="337"/>
      <c r="F163" s="337"/>
      <c r="G163" s="337"/>
      <c r="H163" s="337"/>
      <c r="I163" s="337"/>
      <c r="J163" s="337"/>
      <c r="K163" s="337"/>
      <c r="L163" s="337"/>
      <c r="M163" s="337"/>
      <c r="N163" s="337"/>
      <c r="O163" s="337"/>
      <c r="P163" s="337"/>
      <c r="Q163" s="338"/>
    </row>
    <row r="164" spans="2:17" s="9" customFormat="1" ht="19.149999999999999" customHeight="1">
      <c r="B164" s="188" t="s">
        <v>37</v>
      </c>
      <c r="C164" s="188"/>
      <c r="D164" s="188"/>
      <c r="E164" s="188"/>
      <c r="F164" s="188"/>
      <c r="G164" s="188"/>
      <c r="H164" s="188"/>
      <c r="I164" s="188"/>
      <c r="J164" s="345" t="s">
        <v>38</v>
      </c>
      <c r="K164" s="162" t="s">
        <v>39</v>
      </c>
      <c r="L164" s="163"/>
      <c r="M164" s="163"/>
      <c r="N164" s="163"/>
      <c r="O164" s="163"/>
      <c r="P164" s="163"/>
      <c r="Q164" s="163"/>
    </row>
    <row r="165" spans="2:17" s="9" customFormat="1" ht="59.25" customHeight="1">
      <c r="B165" s="188"/>
      <c r="C165" s="188"/>
      <c r="D165" s="188"/>
      <c r="E165" s="188"/>
      <c r="F165" s="188"/>
      <c r="G165" s="188"/>
      <c r="H165" s="188"/>
      <c r="I165" s="188"/>
      <c r="J165" s="345"/>
      <c r="K165" s="81" t="s">
        <v>106</v>
      </c>
      <c r="L165" s="355" t="s">
        <v>243</v>
      </c>
      <c r="M165" s="356"/>
      <c r="N165" s="81" t="s">
        <v>244</v>
      </c>
      <c r="O165" s="121" t="s">
        <v>219</v>
      </c>
      <c r="P165" s="119" t="s">
        <v>108</v>
      </c>
      <c r="Q165" s="119" t="s">
        <v>102</v>
      </c>
    </row>
    <row r="166" spans="2:17" ht="20.100000000000001" customHeight="1">
      <c r="B166" s="365"/>
      <c r="C166" s="365"/>
      <c r="D166" s="365"/>
      <c r="E166" s="365"/>
      <c r="F166" s="365"/>
      <c r="G166" s="365"/>
      <c r="H166" s="365"/>
      <c r="I166" s="365"/>
      <c r="J166" s="68"/>
      <c r="K166" s="69"/>
      <c r="L166" s="249"/>
      <c r="M166" s="251"/>
      <c r="N166" s="69"/>
      <c r="O166" s="70"/>
      <c r="P166" s="66">
        <v>0</v>
      </c>
      <c r="Q166" s="71">
        <f>O166*P166</f>
        <v>0</v>
      </c>
    </row>
    <row r="167" spans="2:17" ht="20.100000000000001" customHeight="1">
      <c r="B167" s="346" t="s">
        <v>148</v>
      </c>
      <c r="C167" s="347"/>
      <c r="D167" s="347"/>
      <c r="E167" s="347"/>
      <c r="F167" s="347"/>
      <c r="G167" s="347"/>
      <c r="H167" s="347"/>
      <c r="I167" s="347"/>
      <c r="J167" s="347"/>
      <c r="K167" s="347"/>
      <c r="L167" s="347"/>
      <c r="M167" s="347"/>
      <c r="N167" s="347"/>
      <c r="O167" s="347"/>
      <c r="P167" s="348"/>
      <c r="Q167" s="71">
        <f>O167*P167</f>
        <v>0</v>
      </c>
    </row>
    <row r="168" spans="2:17" ht="15" customHeight="1">
      <c r="B168" s="335"/>
      <c r="C168" s="335"/>
      <c r="D168" s="335"/>
      <c r="E168" s="335"/>
      <c r="F168" s="335"/>
      <c r="G168" s="335"/>
      <c r="H168" s="335"/>
      <c r="I168" s="335"/>
      <c r="J168" s="335"/>
      <c r="K168" s="335"/>
      <c r="L168" s="335"/>
      <c r="M168" s="335"/>
      <c r="N168" s="335"/>
      <c r="O168" s="335"/>
      <c r="P168" s="335"/>
      <c r="Q168" s="335"/>
    </row>
    <row r="169" spans="2:17">
      <c r="B169" s="275" t="s">
        <v>274</v>
      </c>
      <c r="C169" s="276"/>
      <c r="D169" s="276"/>
      <c r="E169" s="276"/>
      <c r="F169" s="276"/>
      <c r="G169" s="276"/>
      <c r="H169" s="276"/>
      <c r="I169" s="276"/>
      <c r="J169" s="276"/>
      <c r="K169" s="276"/>
      <c r="L169" s="276"/>
      <c r="M169" s="276"/>
      <c r="N169" s="276"/>
      <c r="O169" s="276"/>
      <c r="P169" s="276"/>
      <c r="Q169" s="277"/>
    </row>
    <row r="170" spans="2:17" s="9" customFormat="1">
      <c r="B170" s="218" t="s">
        <v>242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20"/>
      <c r="N170" s="162" t="s">
        <v>39</v>
      </c>
      <c r="O170" s="163"/>
      <c r="P170" s="163"/>
      <c r="Q170" s="164"/>
    </row>
    <row r="171" spans="2:17" s="9" customFormat="1" ht="24">
      <c r="B171" s="221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3"/>
      <c r="N171" s="81" t="s">
        <v>241</v>
      </c>
      <c r="O171" s="81" t="s">
        <v>240</v>
      </c>
      <c r="P171" s="81" t="s">
        <v>239</v>
      </c>
      <c r="Q171" s="81" t="s">
        <v>102</v>
      </c>
    </row>
    <row r="172" spans="2:17" ht="20.100000000000001" customHeight="1">
      <c r="B172" s="189"/>
      <c r="C172" s="330"/>
      <c r="D172" s="330"/>
      <c r="E172" s="330"/>
      <c r="F172" s="330"/>
      <c r="G172" s="330"/>
      <c r="H172" s="330"/>
      <c r="I172" s="330"/>
      <c r="J172" s="330"/>
      <c r="K172" s="330"/>
      <c r="L172" s="330"/>
      <c r="M172" s="190"/>
      <c r="N172" s="122"/>
      <c r="O172" s="126"/>
      <c r="P172" s="72"/>
      <c r="Q172" s="72"/>
    </row>
    <row r="173" spans="2:17" ht="20.100000000000001" customHeight="1">
      <c r="B173" s="346" t="s">
        <v>193</v>
      </c>
      <c r="C173" s="347"/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347"/>
      <c r="O173" s="347"/>
      <c r="P173" s="348"/>
      <c r="Q173" s="72">
        <f>Q172</f>
        <v>0</v>
      </c>
    </row>
    <row r="174" spans="2:17" ht="20.100000000000001" customHeight="1">
      <c r="B174" s="346" t="s">
        <v>192</v>
      </c>
      <c r="C174" s="347"/>
      <c r="D174" s="347"/>
      <c r="E174" s="347"/>
      <c r="F174" s="347"/>
      <c r="G174" s="347"/>
      <c r="H174" s="347"/>
      <c r="I174" s="347"/>
      <c r="J174" s="347"/>
      <c r="K174" s="347"/>
      <c r="L174" s="347"/>
      <c r="M174" s="347"/>
      <c r="N174" s="347"/>
      <c r="O174" s="347"/>
      <c r="P174" s="348"/>
      <c r="Q174" s="72">
        <f>Q173*86%</f>
        <v>0</v>
      </c>
    </row>
    <row r="175" spans="2:17" ht="20.100000000000001" customHeight="1">
      <c r="B175" s="346" t="s">
        <v>194</v>
      </c>
      <c r="C175" s="347"/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347"/>
      <c r="O175" s="347"/>
      <c r="P175" s="348"/>
      <c r="Q175" s="127">
        <f>Q173+Q174</f>
        <v>0</v>
      </c>
    </row>
    <row r="176" spans="2:17" ht="15" customHeight="1">
      <c r="B176" s="330"/>
      <c r="C176" s="330"/>
      <c r="D176" s="330"/>
      <c r="E176" s="330"/>
      <c r="F176" s="330"/>
      <c r="G176" s="330"/>
      <c r="H176" s="330"/>
      <c r="I176" s="330"/>
      <c r="J176" s="330"/>
      <c r="K176" s="330"/>
      <c r="L176" s="330"/>
      <c r="M176" s="330"/>
      <c r="N176" s="330"/>
      <c r="O176" s="330"/>
      <c r="P176" s="330"/>
      <c r="Q176" s="330"/>
    </row>
    <row r="177" spans="2:17">
      <c r="B177" s="275" t="s">
        <v>275</v>
      </c>
      <c r="C177" s="276"/>
      <c r="D177" s="276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  <c r="Q177" s="277"/>
    </row>
    <row r="178" spans="2:17" s="9" customFormat="1">
      <c r="B178" s="218" t="s">
        <v>238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20"/>
      <c r="O178" s="162" t="s">
        <v>39</v>
      </c>
      <c r="P178" s="163"/>
      <c r="Q178" s="164"/>
    </row>
    <row r="179" spans="2:17" s="9" customFormat="1" ht="30" customHeight="1">
      <c r="B179" s="221"/>
      <c r="C179" s="222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23"/>
      <c r="O179" s="81" t="s">
        <v>237</v>
      </c>
      <c r="P179" s="81" t="s">
        <v>236</v>
      </c>
      <c r="Q179" s="81" t="s">
        <v>102</v>
      </c>
    </row>
    <row r="180" spans="2:17" ht="20.100000000000001" customHeight="1">
      <c r="B180" s="200"/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2"/>
      <c r="O180" s="68"/>
      <c r="P180" s="86"/>
      <c r="Q180" s="73">
        <f>P180</f>
        <v>0</v>
      </c>
    </row>
    <row r="181" spans="2:17" ht="20.100000000000001" customHeight="1">
      <c r="B181" s="200"/>
      <c r="C181" s="201"/>
      <c r="D181" s="201"/>
      <c r="E181" s="201"/>
      <c r="F181" s="201"/>
      <c r="G181" s="201"/>
      <c r="H181" s="201"/>
      <c r="I181" s="201"/>
      <c r="J181" s="201"/>
      <c r="K181" s="201"/>
      <c r="L181" s="201"/>
      <c r="M181" s="201"/>
      <c r="N181" s="202"/>
      <c r="O181" s="68"/>
      <c r="P181" s="86"/>
      <c r="Q181" s="73">
        <f t="shared" ref="Q181" si="4">P181</f>
        <v>0</v>
      </c>
    </row>
    <row r="182" spans="2:17" ht="20.100000000000001" customHeight="1">
      <c r="B182" s="346" t="s">
        <v>193</v>
      </c>
      <c r="C182" s="347"/>
      <c r="D182" s="347"/>
      <c r="E182" s="347"/>
      <c r="F182" s="347"/>
      <c r="G182" s="347"/>
      <c r="H182" s="347"/>
      <c r="I182" s="347"/>
      <c r="J182" s="347"/>
      <c r="K182" s="347"/>
      <c r="L182" s="347"/>
      <c r="M182" s="347"/>
      <c r="N182" s="347"/>
      <c r="O182" s="347"/>
      <c r="P182" s="348"/>
      <c r="Q182" s="73">
        <f>SUM(Q180:Q181)</f>
        <v>0</v>
      </c>
    </row>
    <row r="183" spans="2:17" ht="20.100000000000001" customHeight="1">
      <c r="B183" s="346" t="s">
        <v>195</v>
      </c>
      <c r="C183" s="347"/>
      <c r="D183" s="347"/>
      <c r="E183" s="347"/>
      <c r="F183" s="347"/>
      <c r="G183" s="347"/>
      <c r="H183" s="347"/>
      <c r="I183" s="347"/>
      <c r="J183" s="347"/>
      <c r="K183" s="347"/>
      <c r="L183" s="347"/>
      <c r="M183" s="347"/>
      <c r="N183" s="347"/>
      <c r="O183" s="347"/>
      <c r="P183" s="348"/>
      <c r="Q183" s="73">
        <f>Q182*20%</f>
        <v>0</v>
      </c>
    </row>
    <row r="184" spans="2:17" ht="20.100000000000001" customHeight="1">
      <c r="B184" s="346" t="s">
        <v>194</v>
      </c>
      <c r="C184" s="347"/>
      <c r="D184" s="347"/>
      <c r="E184" s="347"/>
      <c r="F184" s="347"/>
      <c r="G184" s="347"/>
      <c r="H184" s="347"/>
      <c r="I184" s="347"/>
      <c r="J184" s="347"/>
      <c r="K184" s="347"/>
      <c r="L184" s="347"/>
      <c r="M184" s="347"/>
      <c r="N184" s="347"/>
      <c r="O184" s="347"/>
      <c r="P184" s="348"/>
      <c r="Q184" s="67">
        <f>Q182+Q183</f>
        <v>0</v>
      </c>
    </row>
    <row r="185" spans="2:17" ht="15" customHeight="1"/>
    <row r="186" spans="2:17">
      <c r="B186" s="339" t="s">
        <v>276</v>
      </c>
      <c r="C186" s="340"/>
      <c r="D186" s="340"/>
      <c r="E186" s="340"/>
      <c r="F186" s="340"/>
      <c r="G186" s="340"/>
      <c r="H186" s="340"/>
      <c r="I186" s="340"/>
      <c r="J186" s="340"/>
      <c r="K186" s="340"/>
      <c r="L186" s="340"/>
      <c r="M186" s="340"/>
      <c r="N186" s="340"/>
      <c r="O186" s="340"/>
      <c r="P186" s="340"/>
      <c r="Q186" s="341"/>
    </row>
    <row r="187" spans="2:17">
      <c r="B187" s="342"/>
      <c r="C187" s="343"/>
      <c r="D187" s="343"/>
      <c r="E187" s="343"/>
      <c r="F187" s="343"/>
      <c r="G187" s="343"/>
      <c r="H187" s="343"/>
      <c r="I187" s="343"/>
      <c r="J187" s="343"/>
      <c r="K187" s="343"/>
      <c r="L187" s="343"/>
      <c r="M187" s="343"/>
      <c r="N187" s="343"/>
      <c r="O187" s="343"/>
      <c r="P187" s="343"/>
      <c r="Q187" s="344"/>
    </row>
    <row r="188" spans="2:17">
      <c r="B188" s="349" t="s">
        <v>198</v>
      </c>
      <c r="C188" s="350"/>
      <c r="D188" s="350"/>
      <c r="E188" s="350"/>
      <c r="F188" s="350"/>
      <c r="G188" s="350"/>
      <c r="H188" s="350"/>
      <c r="I188" s="350"/>
      <c r="J188" s="350"/>
      <c r="K188" s="350"/>
      <c r="L188" s="350"/>
      <c r="M188" s="350"/>
      <c r="N188" s="350"/>
      <c r="O188" s="350"/>
      <c r="P188" s="350"/>
      <c r="Q188" s="351"/>
    </row>
    <row r="189" spans="2:17">
      <c r="B189" s="352"/>
      <c r="C189" s="353"/>
      <c r="D189" s="353"/>
      <c r="E189" s="353"/>
      <c r="F189" s="353"/>
      <c r="G189" s="353"/>
      <c r="H189" s="353"/>
      <c r="I189" s="353"/>
      <c r="J189" s="353"/>
      <c r="K189" s="353"/>
      <c r="L189" s="353"/>
      <c r="M189" s="353"/>
      <c r="N189" s="353"/>
      <c r="O189" s="353"/>
      <c r="P189" s="353"/>
      <c r="Q189" s="354"/>
    </row>
    <row r="190" spans="2:17">
      <c r="B190" s="352"/>
      <c r="C190" s="353"/>
      <c r="D190" s="353"/>
      <c r="E190" s="353"/>
      <c r="F190" s="353"/>
      <c r="G190" s="353"/>
      <c r="H190" s="353"/>
      <c r="I190" s="353"/>
      <c r="J190" s="353"/>
      <c r="K190" s="353"/>
      <c r="L190" s="353"/>
      <c r="M190" s="353"/>
      <c r="N190" s="353"/>
      <c r="O190" s="353"/>
      <c r="P190" s="353"/>
      <c r="Q190" s="354"/>
    </row>
    <row r="191" spans="2:17">
      <c r="B191" s="74" t="s">
        <v>85</v>
      </c>
      <c r="Q191" s="75"/>
    </row>
    <row r="192" spans="2:17">
      <c r="B192" s="76" t="s">
        <v>40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Q192" s="75"/>
    </row>
    <row r="193" spans="2:17">
      <c r="B193" s="332"/>
      <c r="C193" s="333"/>
      <c r="D193" s="333"/>
      <c r="E193" s="333"/>
      <c r="F193" s="333"/>
      <c r="G193" s="333"/>
      <c r="H193" s="333"/>
      <c r="I193" s="333"/>
      <c r="J193" s="333"/>
      <c r="K193" s="333"/>
      <c r="L193" s="333"/>
      <c r="M193" s="333"/>
      <c r="N193" s="333"/>
      <c r="O193" s="333"/>
      <c r="P193" s="333"/>
      <c r="Q193" s="334"/>
    </row>
    <row r="194" spans="2:17" ht="15" customHeight="1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8"/>
      <c r="P194" s="77"/>
      <c r="Q194" s="77"/>
    </row>
    <row r="195" spans="2:17">
      <c r="B195" s="349" t="s">
        <v>198</v>
      </c>
      <c r="C195" s="350"/>
      <c r="D195" s="350"/>
      <c r="E195" s="350"/>
      <c r="F195" s="350"/>
      <c r="G195" s="350"/>
      <c r="H195" s="350"/>
      <c r="I195" s="350"/>
      <c r="J195" s="350"/>
      <c r="K195" s="350"/>
      <c r="L195" s="350"/>
      <c r="M195" s="350"/>
      <c r="N195" s="350"/>
      <c r="O195" s="350"/>
      <c r="P195" s="350"/>
      <c r="Q195" s="351"/>
    </row>
    <row r="196" spans="2:17">
      <c r="B196" s="352"/>
      <c r="C196" s="353"/>
      <c r="D196" s="353"/>
      <c r="E196" s="353"/>
      <c r="F196" s="353"/>
      <c r="G196" s="353"/>
      <c r="H196" s="353"/>
      <c r="I196" s="353"/>
      <c r="J196" s="353"/>
      <c r="K196" s="353"/>
      <c r="L196" s="353"/>
      <c r="M196" s="353"/>
      <c r="N196" s="353"/>
      <c r="O196" s="353"/>
      <c r="P196" s="353"/>
      <c r="Q196" s="354"/>
    </row>
    <row r="197" spans="2:17">
      <c r="B197" s="352"/>
      <c r="C197" s="353"/>
      <c r="D197" s="353"/>
      <c r="E197" s="353"/>
      <c r="F197" s="353"/>
      <c r="G197" s="353"/>
      <c r="H197" s="353"/>
      <c r="I197" s="353"/>
      <c r="J197" s="353"/>
      <c r="K197" s="353"/>
      <c r="L197" s="353"/>
      <c r="M197" s="353"/>
      <c r="N197" s="353"/>
      <c r="O197" s="353"/>
      <c r="P197" s="353"/>
      <c r="Q197" s="354"/>
    </row>
    <row r="198" spans="2:17">
      <c r="B198" s="74" t="s">
        <v>85</v>
      </c>
      <c r="Q198" s="75"/>
    </row>
    <row r="199" spans="2:17">
      <c r="B199" s="369" t="s">
        <v>278</v>
      </c>
      <c r="C199" s="370"/>
      <c r="D199" s="370"/>
      <c r="E199" s="370"/>
      <c r="F199" s="370"/>
      <c r="G199" s="370"/>
      <c r="H199" s="370"/>
      <c r="I199" s="370"/>
      <c r="J199" s="370"/>
      <c r="K199" s="370"/>
      <c r="L199" s="370"/>
      <c r="M199" s="370"/>
      <c r="Q199" s="75"/>
    </row>
    <row r="200" spans="2:17">
      <c r="B200" s="332"/>
      <c r="C200" s="333"/>
      <c r="D200" s="333"/>
      <c r="E200" s="333"/>
      <c r="F200" s="333"/>
      <c r="G200" s="333"/>
      <c r="H200" s="333"/>
      <c r="I200" s="333"/>
      <c r="J200" s="333"/>
      <c r="K200" s="333"/>
      <c r="L200" s="333"/>
      <c r="M200" s="333"/>
      <c r="N200" s="333"/>
      <c r="O200" s="333"/>
      <c r="P200" s="333"/>
      <c r="Q200" s="334"/>
    </row>
    <row r="201" spans="2:17" ht="15" customHeight="1"/>
    <row r="202" spans="2:17">
      <c r="B202" s="349" t="s">
        <v>198</v>
      </c>
      <c r="C202" s="350"/>
      <c r="D202" s="350"/>
      <c r="E202" s="350"/>
      <c r="F202" s="350"/>
      <c r="G202" s="350"/>
      <c r="H202" s="350"/>
      <c r="I202" s="350"/>
      <c r="J202" s="350"/>
      <c r="K202" s="350"/>
      <c r="L202" s="350"/>
      <c r="M202" s="350"/>
      <c r="N202" s="350"/>
      <c r="O202" s="350"/>
      <c r="P202" s="350"/>
      <c r="Q202" s="351"/>
    </row>
    <row r="203" spans="2:17">
      <c r="B203" s="352"/>
      <c r="C203" s="353"/>
      <c r="D203" s="353"/>
      <c r="E203" s="353"/>
      <c r="F203" s="353"/>
      <c r="G203" s="353"/>
      <c r="H203" s="353"/>
      <c r="I203" s="353"/>
      <c r="J203" s="353"/>
      <c r="K203" s="353"/>
      <c r="L203" s="353"/>
      <c r="M203" s="353"/>
      <c r="N203" s="353"/>
      <c r="O203" s="353"/>
      <c r="P203" s="353"/>
      <c r="Q203" s="354"/>
    </row>
    <row r="204" spans="2:17">
      <c r="B204" s="352"/>
      <c r="C204" s="353"/>
      <c r="D204" s="353"/>
      <c r="E204" s="353"/>
      <c r="F204" s="353"/>
      <c r="G204" s="353"/>
      <c r="H204" s="353"/>
      <c r="I204" s="353"/>
      <c r="J204" s="353"/>
      <c r="K204" s="353"/>
      <c r="L204" s="353"/>
      <c r="M204" s="353"/>
      <c r="N204" s="353"/>
      <c r="O204" s="353"/>
      <c r="P204" s="353"/>
      <c r="Q204" s="354"/>
    </row>
    <row r="205" spans="2:17">
      <c r="B205" s="74" t="s">
        <v>85</v>
      </c>
      <c r="Q205" s="75"/>
    </row>
    <row r="206" spans="2:17">
      <c r="B206" s="369" t="s">
        <v>279</v>
      </c>
      <c r="C206" s="370"/>
      <c r="D206" s="370"/>
      <c r="E206" s="370"/>
      <c r="F206" s="370"/>
      <c r="G206" s="370"/>
      <c r="H206" s="370"/>
      <c r="I206" s="370"/>
      <c r="J206" s="370"/>
      <c r="K206" s="370"/>
      <c r="L206" s="370"/>
      <c r="M206" s="15"/>
      <c r="Q206" s="75"/>
    </row>
    <row r="207" spans="2:17">
      <c r="B207" s="332"/>
      <c r="C207" s="333"/>
      <c r="D207" s="333"/>
      <c r="E207" s="333"/>
      <c r="F207" s="333"/>
      <c r="G207" s="333"/>
      <c r="H207" s="333"/>
      <c r="I207" s="333"/>
      <c r="J207" s="333"/>
      <c r="K207" s="333"/>
      <c r="L207" s="333"/>
      <c r="M207" s="333"/>
      <c r="N207" s="333"/>
      <c r="O207" s="333"/>
      <c r="P207" s="333"/>
      <c r="Q207" s="334"/>
    </row>
    <row r="208" spans="2:17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8"/>
      <c r="P208" s="77"/>
      <c r="Q208" s="77"/>
    </row>
  </sheetData>
  <mergeCells count="306">
    <mergeCell ref="B199:M199"/>
    <mergeCell ref="B206:L206"/>
    <mergeCell ref="H141:I141"/>
    <mergeCell ref="C40:I40"/>
    <mergeCell ref="R154:V154"/>
    <mergeCell ref="S118:T118"/>
    <mergeCell ref="T117:U117"/>
    <mergeCell ref="N145:O145"/>
    <mergeCell ref="P145:Q145"/>
    <mergeCell ref="F146:G146"/>
    <mergeCell ref="H146:I146"/>
    <mergeCell ref="J146:K146"/>
    <mergeCell ref="L146:M146"/>
    <mergeCell ref="N146:O146"/>
    <mergeCell ref="P146:Q146"/>
    <mergeCell ref="F147:G147"/>
    <mergeCell ref="H147:I147"/>
    <mergeCell ref="J147:K147"/>
    <mergeCell ref="L147:M147"/>
    <mergeCell ref="N147:O147"/>
    <mergeCell ref="P147:Q147"/>
    <mergeCell ref="B136:Q136"/>
    <mergeCell ref="Q126:Q127"/>
    <mergeCell ref="B149:Q149"/>
    <mergeCell ref="B138:E138"/>
    <mergeCell ref="P143:Q143"/>
    <mergeCell ref="N144:O144"/>
    <mergeCell ref="P144:Q144"/>
    <mergeCell ref="H145:I145"/>
    <mergeCell ref="F143:G143"/>
    <mergeCell ref="H143:I143"/>
    <mergeCell ref="J143:K143"/>
    <mergeCell ref="L143:M143"/>
    <mergeCell ref="F144:G144"/>
    <mergeCell ref="H144:I144"/>
    <mergeCell ref="J144:K144"/>
    <mergeCell ref="L144:M144"/>
    <mergeCell ref="F145:G145"/>
    <mergeCell ref="J145:K145"/>
    <mergeCell ref="L145:M145"/>
    <mergeCell ref="L140:M140"/>
    <mergeCell ref="P139:Q139"/>
    <mergeCell ref="H140:I140"/>
    <mergeCell ref="B140:E140"/>
    <mergeCell ref="P140:Q140"/>
    <mergeCell ref="B146:E146"/>
    <mergeCell ref="B100:O100"/>
    <mergeCell ref="P93:Q93"/>
    <mergeCell ref="B107:C107"/>
    <mergeCell ref="B112:C112"/>
    <mergeCell ref="B104:C104"/>
    <mergeCell ref="P103:Q103"/>
    <mergeCell ref="B95:O96"/>
    <mergeCell ref="D104:O104"/>
    <mergeCell ref="B82:L82"/>
    <mergeCell ref="B83:L83"/>
    <mergeCell ref="N82:O82"/>
    <mergeCell ref="N83:O83"/>
    <mergeCell ref="P82:Q82"/>
    <mergeCell ref="P83:Q83"/>
    <mergeCell ref="P110:Q110"/>
    <mergeCell ref="D105:O105"/>
    <mergeCell ref="P105:Q105"/>
    <mergeCell ref="D109:O109"/>
    <mergeCell ref="P112:Q112"/>
    <mergeCell ref="J152:J153"/>
    <mergeCell ref="B182:P182"/>
    <mergeCell ref="O178:Q178"/>
    <mergeCell ref="B178:N179"/>
    <mergeCell ref="B23:Q23"/>
    <mergeCell ref="B18:Q18"/>
    <mergeCell ref="L24:Q24"/>
    <mergeCell ref="B26:Q26"/>
    <mergeCell ref="D122:O122"/>
    <mergeCell ref="B121:C121"/>
    <mergeCell ref="B122:C122"/>
    <mergeCell ref="P111:Q111"/>
    <mergeCell ref="B78:I78"/>
    <mergeCell ref="M80:Q80"/>
    <mergeCell ref="B109:C109"/>
    <mergeCell ref="D107:O107"/>
    <mergeCell ref="P107:Q107"/>
    <mergeCell ref="D120:O120"/>
    <mergeCell ref="B119:C119"/>
    <mergeCell ref="B72:D72"/>
    <mergeCell ref="K164:Q164"/>
    <mergeCell ref="B166:I166"/>
    <mergeCell ref="P113:Q113"/>
    <mergeCell ref="B113:C113"/>
    <mergeCell ref="B207:Q207"/>
    <mergeCell ref="B151:Q151"/>
    <mergeCell ref="B168:Q168"/>
    <mergeCell ref="B163:Q163"/>
    <mergeCell ref="B186:Q187"/>
    <mergeCell ref="B177:Q177"/>
    <mergeCell ref="J164:J165"/>
    <mergeCell ref="B162:Q162"/>
    <mergeCell ref="B155:I155"/>
    <mergeCell ref="B173:P173"/>
    <mergeCell ref="B174:P174"/>
    <mergeCell ref="B175:P175"/>
    <mergeCell ref="B188:Q190"/>
    <mergeCell ref="B193:Q193"/>
    <mergeCell ref="B195:Q197"/>
    <mergeCell ref="B167:P167"/>
    <mergeCell ref="B202:Q204"/>
    <mergeCell ref="B164:I165"/>
    <mergeCell ref="B184:P184"/>
    <mergeCell ref="B183:P183"/>
    <mergeCell ref="B176:Q176"/>
    <mergeCell ref="B200:Q200"/>
    <mergeCell ref="L165:M165"/>
    <mergeCell ref="L166:M166"/>
    <mergeCell ref="B160:I160"/>
    <mergeCell ref="N141:O141"/>
    <mergeCell ref="B180:N180"/>
    <mergeCell ref="B181:N181"/>
    <mergeCell ref="N170:Q170"/>
    <mergeCell ref="B170:M171"/>
    <mergeCell ref="B172:M172"/>
    <mergeCell ref="J141:K141"/>
    <mergeCell ref="B147:E147"/>
    <mergeCell ref="F142:G142"/>
    <mergeCell ref="H142:I142"/>
    <mergeCell ref="J142:K142"/>
    <mergeCell ref="L142:M142"/>
    <mergeCell ref="K152:Q152"/>
    <mergeCell ref="B145:E145"/>
    <mergeCell ref="B142:E142"/>
    <mergeCell ref="B143:E143"/>
    <mergeCell ref="B144:E144"/>
    <mergeCell ref="N142:O142"/>
    <mergeCell ref="P142:Q142"/>
    <mergeCell ref="N143:O143"/>
    <mergeCell ref="B159:I159"/>
    <mergeCell ref="B161:P161"/>
    <mergeCell ref="B169:Q169"/>
    <mergeCell ref="L25:Q25"/>
    <mergeCell ref="B91:C91"/>
    <mergeCell ref="P91:Q91"/>
    <mergeCell ref="C30:M30"/>
    <mergeCell ref="B19:K19"/>
    <mergeCell ref="B46:Q46"/>
    <mergeCell ref="N140:O140"/>
    <mergeCell ref="F140:G140"/>
    <mergeCell ref="F141:G141"/>
    <mergeCell ref="H138:I138"/>
    <mergeCell ref="J140:K140"/>
    <mergeCell ref="N139:O139"/>
    <mergeCell ref="J138:K138"/>
    <mergeCell ref="P90:Q90"/>
    <mergeCell ref="B57:L60"/>
    <mergeCell ref="B85:O85"/>
    <mergeCell ref="P85:Q85"/>
    <mergeCell ref="P86:Q86"/>
    <mergeCell ref="B89:Q89"/>
    <mergeCell ref="B80:L80"/>
    <mergeCell ref="P81:Q81"/>
    <mergeCell ref="B87:Q87"/>
    <mergeCell ref="D106:O106"/>
    <mergeCell ref="D103:O103"/>
    <mergeCell ref="B12:I12"/>
    <mergeCell ref="B14:Q14"/>
    <mergeCell ref="B8:Q8"/>
    <mergeCell ref="B9:Q10"/>
    <mergeCell ref="B24:K24"/>
    <mergeCell ref="B22:K22"/>
    <mergeCell ref="L19:Q19"/>
    <mergeCell ref="L22:Q22"/>
    <mergeCell ref="B15:Q15"/>
    <mergeCell ref="B16:Q17"/>
    <mergeCell ref="B20:Q20"/>
    <mergeCell ref="B21:Q21"/>
    <mergeCell ref="F139:G139"/>
    <mergeCell ref="P122:Q122"/>
    <mergeCell ref="P121:Q121"/>
    <mergeCell ref="P123:Q123"/>
    <mergeCell ref="D123:O123"/>
    <mergeCell ref="C128:M128"/>
    <mergeCell ref="C131:M131"/>
    <mergeCell ref="J139:K139"/>
    <mergeCell ref="L139:M139"/>
    <mergeCell ref="H139:I139"/>
    <mergeCell ref="C126:M127"/>
    <mergeCell ref="N126:N127"/>
    <mergeCell ref="P120:Q120"/>
    <mergeCell ref="P119:Q119"/>
    <mergeCell ref="B118:C118"/>
    <mergeCell ref="D119:O119"/>
    <mergeCell ref="B117:C117"/>
    <mergeCell ref="D114:Q114"/>
    <mergeCell ref="D116:O116"/>
    <mergeCell ref="D115:O115"/>
    <mergeCell ref="P126:P127"/>
    <mergeCell ref="D112:O112"/>
    <mergeCell ref="B25:K25"/>
    <mergeCell ref="B54:Q55"/>
    <mergeCell ref="F138:G138"/>
    <mergeCell ref="B139:E139"/>
    <mergeCell ref="P27:Q27"/>
    <mergeCell ref="B48:Q49"/>
    <mergeCell ref="B62:Q63"/>
    <mergeCell ref="B56:L56"/>
    <mergeCell ref="B65:Q66"/>
    <mergeCell ref="B61:Q61"/>
    <mergeCell ref="B64:Q64"/>
    <mergeCell ref="B68:Q69"/>
    <mergeCell ref="Q70:Q71"/>
    <mergeCell ref="C32:K32"/>
    <mergeCell ref="B102:C102"/>
    <mergeCell ref="B105:C105"/>
    <mergeCell ref="B124:P124"/>
    <mergeCell ref="B132:Q132"/>
    <mergeCell ref="O126:O127"/>
    <mergeCell ref="B106:C106"/>
    <mergeCell ref="B114:C114"/>
    <mergeCell ref="B116:C116"/>
    <mergeCell ref="B115:C115"/>
    <mergeCell ref="D113:O113"/>
    <mergeCell ref="C129:M129"/>
    <mergeCell ref="C130:M130"/>
    <mergeCell ref="B133:Q134"/>
    <mergeCell ref="B156:I156"/>
    <mergeCell ref="B157:I157"/>
    <mergeCell ref="B158:I158"/>
    <mergeCell ref="B141:E141"/>
    <mergeCell ref="B152:I153"/>
    <mergeCell ref="B154:I154"/>
    <mergeCell ref="L141:M141"/>
    <mergeCell ref="P138:Q138"/>
    <mergeCell ref="P141:Q141"/>
    <mergeCell ref="B126:B127"/>
    <mergeCell ref="N138:O138"/>
    <mergeCell ref="L138:M138"/>
    <mergeCell ref="P117:Q117"/>
    <mergeCell ref="P116:Q116"/>
    <mergeCell ref="P115:Q115"/>
    <mergeCell ref="D118:O118"/>
    <mergeCell ref="D121:O121"/>
    <mergeCell ref="B120:C120"/>
    <mergeCell ref="D117:O117"/>
    <mergeCell ref="P118:Q118"/>
    <mergeCell ref="C42:I42"/>
    <mergeCell ref="B47:Q47"/>
    <mergeCell ref="C34:E34"/>
    <mergeCell ref="B50:Q50"/>
    <mergeCell ref="B51:Q52"/>
    <mergeCell ref="B90:C90"/>
    <mergeCell ref="D90:O90"/>
    <mergeCell ref="E70:F71"/>
    <mergeCell ref="G70:O71"/>
    <mergeCell ref="N84:O84"/>
    <mergeCell ref="P84:Q84"/>
    <mergeCell ref="B84:L84"/>
    <mergeCell ref="B81:L81"/>
    <mergeCell ref="E72:F72"/>
    <mergeCell ref="G72:O72"/>
    <mergeCell ref="N81:O81"/>
    <mergeCell ref="B92:C92"/>
    <mergeCell ref="B111:C111"/>
    <mergeCell ref="P92:Q92"/>
    <mergeCell ref="B101:C101"/>
    <mergeCell ref="P100:Q101"/>
    <mergeCell ref="B103:C103"/>
    <mergeCell ref="B110:C110"/>
    <mergeCell ref="C44:I44"/>
    <mergeCell ref="B53:Q53"/>
    <mergeCell ref="P109:Q109"/>
    <mergeCell ref="D111:O111"/>
    <mergeCell ref="P104:Q104"/>
    <mergeCell ref="D102:Q102"/>
    <mergeCell ref="D110:O110"/>
    <mergeCell ref="D92:O92"/>
    <mergeCell ref="P95:Q96"/>
    <mergeCell ref="B93:O93"/>
    <mergeCell ref="D101:O101"/>
    <mergeCell ref="B108:C108"/>
    <mergeCell ref="P108:Q108"/>
    <mergeCell ref="P106:Q106"/>
    <mergeCell ref="D108:O108"/>
    <mergeCell ref="D91:O91"/>
    <mergeCell ref="B98:Q98"/>
    <mergeCell ref="B6:Q6"/>
    <mergeCell ref="B5:Q5"/>
    <mergeCell ref="G73:O73"/>
    <mergeCell ref="G74:O74"/>
    <mergeCell ref="G75:O75"/>
    <mergeCell ref="G76:O76"/>
    <mergeCell ref="B73:D73"/>
    <mergeCell ref="B74:D74"/>
    <mergeCell ref="B75:D75"/>
    <mergeCell ref="B76:D76"/>
    <mergeCell ref="E73:F73"/>
    <mergeCell ref="E74:F74"/>
    <mergeCell ref="E75:F75"/>
    <mergeCell ref="E76:F76"/>
    <mergeCell ref="B27:D27"/>
    <mergeCell ref="I27:K27"/>
    <mergeCell ref="M27:O27"/>
    <mergeCell ref="M56:Q57"/>
    <mergeCell ref="M58:Q60"/>
    <mergeCell ref="P70:P71"/>
    <mergeCell ref="I36:J36"/>
    <mergeCell ref="I38:J38"/>
    <mergeCell ref="B28:Q28"/>
    <mergeCell ref="B70:D71"/>
  </mergeCells>
  <printOptions horizontalCentered="1"/>
  <pageMargins left="0.51181102362204722" right="7.874015748031496E-2" top="0.59055118110236227" bottom="0.39370078740157483" header="0.31496062992125984" footer="0.11811023622047245"/>
  <pageSetup paperSize="9" scale="70" orientation="portrait" verticalDpi="300" r:id="rId1"/>
  <headerFooter>
    <oddHeader xml:space="preserve">&amp;C                                                        &amp;R
</oddHeader>
    <oddFooter>&amp;L¹ Coordenador do Projeto fará a propositura, o acompanhamento das atividades e atingimento das metas, o relatório técnico semetral e fará também parte da prestação de contas.</oddFooter>
  </headerFooter>
  <rowBreaks count="5" manualBreakCount="5">
    <brk id="35" min="1" max="16" man="1"/>
    <brk id="66" min="1" max="16" man="1"/>
    <brk id="104" min="1" max="16" man="1"/>
    <brk id="135" min="1" max="16" man="1"/>
    <brk id="162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6600"/>
  </sheetPr>
  <dimension ref="B1:P166"/>
  <sheetViews>
    <sheetView showGridLines="0" zoomScale="120" zoomScaleNormal="120" workbookViewId="0">
      <selection activeCell="B9" sqref="B9:J9"/>
    </sheetView>
  </sheetViews>
  <sheetFormatPr defaultColWidth="8.7109375" defaultRowHeight="15"/>
  <cols>
    <col min="1" max="1" width="6.42578125" style="2" customWidth="1"/>
    <col min="2" max="2" width="8.7109375" style="2" customWidth="1"/>
    <col min="3" max="3" width="8.7109375" style="2"/>
    <col min="4" max="4" width="9.28515625" style="2" customWidth="1"/>
    <col min="5" max="6" width="8.7109375" style="2"/>
    <col min="7" max="7" width="13" style="2" customWidth="1"/>
    <col min="8" max="8" width="13.85546875" style="2" bestFit="1" customWidth="1"/>
    <col min="9" max="9" width="8.7109375" style="2"/>
    <col min="10" max="10" width="17.42578125" style="2" customWidth="1"/>
    <col min="11" max="11" width="11.140625" style="2" bestFit="1" customWidth="1"/>
    <col min="12" max="12" width="13.42578125" style="2" bestFit="1" customWidth="1"/>
    <col min="13" max="13" width="14.5703125" style="2" bestFit="1" customWidth="1"/>
    <col min="14" max="16384" width="8.7109375" style="2"/>
  </cols>
  <sheetData>
    <row r="1" spans="2:14">
      <c r="L1" s="375"/>
      <c r="M1" s="375"/>
      <c r="N1" s="375"/>
    </row>
    <row r="2" spans="2:14">
      <c r="L2" s="375"/>
      <c r="M2" s="375"/>
      <c r="N2" s="375"/>
    </row>
    <row r="3" spans="2:14">
      <c r="L3" s="150"/>
      <c r="M3" s="150"/>
      <c r="N3" s="150"/>
    </row>
    <row r="4" spans="2:14">
      <c r="L4" s="150"/>
      <c r="M4" s="150"/>
      <c r="N4" s="150"/>
    </row>
    <row r="5" spans="2:14">
      <c r="L5" s="375"/>
      <c r="M5" s="375"/>
      <c r="N5" s="375"/>
    </row>
    <row r="6" spans="2:14">
      <c r="L6" s="375"/>
      <c r="M6" s="375"/>
      <c r="N6" s="375"/>
    </row>
    <row r="7" spans="2:14" ht="15" customHeight="1">
      <c r="B7" s="152"/>
      <c r="C7" s="152"/>
      <c r="D7" s="152"/>
      <c r="L7" s="375"/>
      <c r="M7" s="375"/>
      <c r="N7" s="375"/>
    </row>
    <row r="8" spans="2:14" ht="15" customHeight="1">
      <c r="B8" s="157" t="s">
        <v>253</v>
      </c>
      <c r="C8" s="157"/>
      <c r="D8" s="157"/>
      <c r="E8" s="157"/>
      <c r="F8" s="157"/>
      <c r="G8" s="157"/>
      <c r="H8" s="157"/>
      <c r="I8" s="157"/>
      <c r="J8" s="157"/>
      <c r="L8" s="376"/>
      <c r="M8" s="376"/>
      <c r="N8" s="376"/>
    </row>
    <row r="9" spans="2:14" ht="15.75" customHeight="1">
      <c r="B9" s="157" t="s">
        <v>289</v>
      </c>
      <c r="C9" s="157"/>
      <c r="D9" s="157"/>
      <c r="E9" s="157"/>
      <c r="F9" s="157"/>
      <c r="G9" s="157"/>
      <c r="H9" s="157"/>
      <c r="I9" s="157"/>
      <c r="J9" s="157"/>
    </row>
    <row r="10" spans="2:14" ht="15.75" customHeight="1">
      <c r="B10" s="154"/>
      <c r="C10" s="154"/>
      <c r="D10" s="154"/>
      <c r="E10" s="154"/>
      <c r="F10" s="154"/>
      <c r="G10" s="154"/>
      <c r="H10" s="154"/>
      <c r="I10" s="154"/>
      <c r="J10" s="154"/>
    </row>
    <row r="11" spans="2:14" ht="15.75" customHeight="1" thickBot="1">
      <c r="B11" s="153"/>
      <c r="C11" s="153"/>
      <c r="D11" s="153"/>
      <c r="E11" s="151"/>
      <c r="F11" s="151"/>
      <c r="G11" s="151"/>
      <c r="H11" s="151"/>
      <c r="I11" s="151"/>
      <c r="J11" s="151"/>
    </row>
    <row r="12" spans="2:14" ht="12.4" customHeight="1">
      <c r="B12" s="381" t="s">
        <v>84</v>
      </c>
      <c r="C12" s="382"/>
      <c r="D12" s="382"/>
      <c r="E12" s="382"/>
      <c r="F12" s="382"/>
      <c r="G12" s="382"/>
      <c r="H12" s="382"/>
      <c r="I12" s="382"/>
      <c r="J12" s="383"/>
    </row>
    <row r="13" spans="2:14" ht="12.4" customHeight="1">
      <c r="B13" s="384"/>
      <c r="C13" s="385"/>
      <c r="D13" s="385"/>
      <c r="E13" s="385"/>
      <c r="F13" s="385"/>
      <c r="G13" s="385"/>
      <c r="H13" s="385"/>
      <c r="I13" s="385"/>
      <c r="J13" s="386"/>
    </row>
    <row r="14" spans="2:14" ht="12.4" customHeight="1">
      <c r="B14" s="384"/>
      <c r="C14" s="385"/>
      <c r="D14" s="385"/>
      <c r="E14" s="385"/>
      <c r="F14" s="385"/>
      <c r="G14" s="385"/>
      <c r="H14" s="385"/>
      <c r="I14" s="385"/>
      <c r="J14" s="386"/>
    </row>
    <row r="15" spans="2:14" ht="31.5" customHeight="1">
      <c r="B15" s="395" t="s">
        <v>162</v>
      </c>
      <c r="C15" s="396"/>
      <c r="D15" s="396"/>
      <c r="E15" s="396"/>
      <c r="F15" s="396"/>
      <c r="G15" s="396"/>
      <c r="H15" s="396"/>
      <c r="I15" s="396"/>
      <c r="J15" s="377" t="s">
        <v>1</v>
      </c>
    </row>
    <row r="16" spans="2:14">
      <c r="B16" s="397" t="s">
        <v>12</v>
      </c>
      <c r="C16" s="398"/>
      <c r="D16" s="398"/>
      <c r="E16" s="398"/>
      <c r="F16" s="398"/>
      <c r="G16" s="399"/>
      <c r="H16" s="85" t="s">
        <v>14</v>
      </c>
      <c r="I16" s="85" t="s">
        <v>13</v>
      </c>
      <c r="J16" s="377"/>
    </row>
    <row r="17" spans="2:15" ht="20.100000000000001" customHeight="1">
      <c r="B17" s="413"/>
      <c r="C17" s="414"/>
      <c r="D17" s="414"/>
      <c r="E17" s="414"/>
      <c r="F17" s="414"/>
      <c r="G17" s="414"/>
      <c r="H17" s="112"/>
      <c r="I17" s="113"/>
      <c r="J17" s="105">
        <f t="shared" ref="J17" si="0">H17*I17</f>
        <v>0</v>
      </c>
    </row>
    <row r="18" spans="2:15" ht="20.100000000000001" customHeight="1">
      <c r="B18" s="432" t="s">
        <v>134</v>
      </c>
      <c r="C18" s="433"/>
      <c r="D18" s="433"/>
      <c r="E18" s="433"/>
      <c r="F18" s="433"/>
      <c r="G18" s="433"/>
      <c r="H18" s="433"/>
      <c r="I18" s="434"/>
      <c r="J18" s="105">
        <f>SUM(J17:J17)</f>
        <v>0</v>
      </c>
    </row>
    <row r="19" spans="2:15" ht="20.100000000000001" customHeight="1">
      <c r="B19" s="432" t="s">
        <v>192</v>
      </c>
      <c r="C19" s="433"/>
      <c r="D19" s="433"/>
      <c r="E19" s="433"/>
      <c r="F19" s="433"/>
      <c r="G19" s="433"/>
      <c r="H19" s="433"/>
      <c r="I19" s="434"/>
      <c r="J19" s="105">
        <f>J18*86%</f>
        <v>0</v>
      </c>
    </row>
    <row r="20" spans="2:15" ht="19.899999999999999" customHeight="1">
      <c r="B20" s="392" t="s">
        <v>3</v>
      </c>
      <c r="C20" s="393"/>
      <c r="D20" s="393"/>
      <c r="E20" s="393"/>
      <c r="F20" s="393"/>
      <c r="G20" s="393"/>
      <c r="H20" s="393"/>
      <c r="I20" s="394"/>
      <c r="J20" s="106">
        <f>J18+J19</f>
        <v>0</v>
      </c>
    </row>
    <row r="21" spans="2:15">
      <c r="B21" s="88"/>
      <c r="J21" s="89"/>
    </row>
    <row r="22" spans="2:15">
      <c r="B22" s="418" t="s">
        <v>15</v>
      </c>
      <c r="C22" s="419"/>
      <c r="D22" s="419"/>
      <c r="E22" s="419"/>
      <c r="F22" s="419"/>
      <c r="G22" s="419"/>
      <c r="H22" s="419"/>
      <c r="I22" s="419"/>
      <c r="J22" s="377" t="s">
        <v>1</v>
      </c>
    </row>
    <row r="23" spans="2:15">
      <c r="B23" s="397" t="s">
        <v>12</v>
      </c>
      <c r="C23" s="398"/>
      <c r="D23" s="398"/>
      <c r="E23" s="398"/>
      <c r="F23" s="398"/>
      <c r="G23" s="399"/>
      <c r="H23" s="85" t="s">
        <v>14</v>
      </c>
      <c r="I23" s="85" t="s">
        <v>13</v>
      </c>
      <c r="J23" s="377"/>
    </row>
    <row r="24" spans="2:15" ht="20.100000000000001" customHeight="1">
      <c r="B24" s="413" t="s">
        <v>221</v>
      </c>
      <c r="C24" s="414"/>
      <c r="D24" s="414"/>
      <c r="E24" s="414"/>
      <c r="F24" s="414"/>
      <c r="G24" s="414"/>
      <c r="H24" s="112"/>
      <c r="I24" s="113"/>
      <c r="J24" s="105">
        <f>H24*I24</f>
        <v>0</v>
      </c>
    </row>
    <row r="25" spans="2:15" ht="20.100000000000001" customHeight="1">
      <c r="B25" s="413" t="s">
        <v>222</v>
      </c>
      <c r="C25" s="414"/>
      <c r="D25" s="414"/>
      <c r="E25" s="414"/>
      <c r="F25" s="414"/>
      <c r="G25" s="414"/>
      <c r="H25" s="112"/>
      <c r="I25" s="113"/>
      <c r="J25" s="105">
        <f>H25*I25</f>
        <v>0</v>
      </c>
    </row>
    <row r="26" spans="2:15" ht="19.899999999999999" customHeight="1">
      <c r="B26" s="392" t="s">
        <v>4</v>
      </c>
      <c r="C26" s="393"/>
      <c r="D26" s="393"/>
      <c r="E26" s="393"/>
      <c r="F26" s="393"/>
      <c r="G26" s="393"/>
      <c r="H26" s="393"/>
      <c r="I26" s="394"/>
      <c r="J26" s="106">
        <f>SUM(J24:J25)</f>
        <v>0</v>
      </c>
    </row>
    <row r="27" spans="2:15">
      <c r="B27" s="88"/>
      <c r="J27" s="89"/>
    </row>
    <row r="28" spans="2:15">
      <c r="B28" s="418" t="s">
        <v>86</v>
      </c>
      <c r="C28" s="419"/>
      <c r="D28" s="419"/>
      <c r="E28" s="419"/>
      <c r="F28" s="419"/>
      <c r="G28" s="419"/>
      <c r="H28" s="419"/>
      <c r="I28" s="419"/>
      <c r="J28" s="377" t="s">
        <v>1</v>
      </c>
    </row>
    <row r="29" spans="2:15" ht="56.25" customHeight="1">
      <c r="B29" s="415" t="s">
        <v>163</v>
      </c>
      <c r="C29" s="398"/>
      <c r="D29" s="398"/>
      <c r="E29" s="398"/>
      <c r="F29" s="398"/>
      <c r="G29" s="399"/>
      <c r="H29" s="85" t="s">
        <v>14</v>
      </c>
      <c r="I29" s="85" t="s">
        <v>13</v>
      </c>
      <c r="J29" s="377"/>
      <c r="O29" s="64"/>
    </row>
    <row r="30" spans="2:15" s="15" customFormat="1" ht="24.75" customHeight="1">
      <c r="B30" s="387" t="s">
        <v>136</v>
      </c>
      <c r="C30" s="388"/>
      <c r="D30" s="388"/>
      <c r="E30" s="388"/>
      <c r="F30" s="388"/>
      <c r="G30" s="388"/>
      <c r="H30" s="90"/>
      <c r="I30" s="90"/>
      <c r="J30" s="91"/>
    </row>
    <row r="31" spans="2:15" s="11" customFormat="1" ht="27" customHeight="1">
      <c r="B31" s="400" t="s">
        <v>246</v>
      </c>
      <c r="C31" s="401"/>
      <c r="D31" s="401"/>
      <c r="E31" s="401"/>
      <c r="F31" s="401"/>
      <c r="G31" s="401"/>
      <c r="H31" s="114"/>
      <c r="I31" s="115"/>
      <c r="J31" s="107">
        <f t="shared" ref="J31:J47" si="1">H31*I31</f>
        <v>0</v>
      </c>
    </row>
    <row r="32" spans="2:15" s="11" customFormat="1" ht="29.25" customHeight="1">
      <c r="B32" s="400" t="s">
        <v>247</v>
      </c>
      <c r="C32" s="401"/>
      <c r="D32" s="401"/>
      <c r="E32" s="401"/>
      <c r="F32" s="401"/>
      <c r="G32" s="401"/>
      <c r="H32" s="114"/>
      <c r="I32" s="115"/>
      <c r="J32" s="107">
        <f t="shared" si="1"/>
        <v>0</v>
      </c>
      <c r="M32" s="124"/>
    </row>
    <row r="33" spans="2:10" s="11" customFormat="1" ht="48.4" customHeight="1">
      <c r="B33" s="400" t="s">
        <v>248</v>
      </c>
      <c r="C33" s="401"/>
      <c r="D33" s="401"/>
      <c r="E33" s="401"/>
      <c r="F33" s="401"/>
      <c r="G33" s="401"/>
      <c r="H33" s="114"/>
      <c r="I33" s="115"/>
      <c r="J33" s="107">
        <f t="shared" si="1"/>
        <v>0</v>
      </c>
    </row>
    <row r="34" spans="2:10" s="11" customFormat="1" ht="40.15" customHeight="1">
      <c r="B34" s="429" t="s">
        <v>249</v>
      </c>
      <c r="C34" s="430"/>
      <c r="D34" s="430"/>
      <c r="E34" s="430"/>
      <c r="F34" s="430"/>
      <c r="G34" s="431"/>
      <c r="H34" s="114"/>
      <c r="I34" s="115"/>
      <c r="J34" s="107">
        <f t="shared" si="1"/>
        <v>0</v>
      </c>
    </row>
    <row r="35" spans="2:10" s="11" customFormat="1" ht="40.15" customHeight="1">
      <c r="B35" s="389" t="s">
        <v>250</v>
      </c>
      <c r="C35" s="390"/>
      <c r="D35" s="390"/>
      <c r="E35" s="390"/>
      <c r="F35" s="390"/>
      <c r="G35" s="391"/>
      <c r="H35" s="114"/>
      <c r="I35" s="115"/>
      <c r="J35" s="107">
        <f t="shared" si="1"/>
        <v>0</v>
      </c>
    </row>
    <row r="36" spans="2:10" s="11" customFormat="1" ht="28.15" customHeight="1">
      <c r="B36" s="389" t="s">
        <v>251</v>
      </c>
      <c r="C36" s="390"/>
      <c r="D36" s="390"/>
      <c r="E36" s="390"/>
      <c r="F36" s="390"/>
      <c r="G36" s="391"/>
      <c r="H36" s="114"/>
      <c r="I36" s="115"/>
      <c r="J36" s="107">
        <f t="shared" si="1"/>
        <v>0</v>
      </c>
    </row>
    <row r="37" spans="2:10" s="11" customFormat="1" ht="28.15" customHeight="1">
      <c r="B37" s="389" t="s">
        <v>252</v>
      </c>
      <c r="C37" s="390"/>
      <c r="D37" s="390"/>
      <c r="E37" s="390"/>
      <c r="F37" s="390"/>
      <c r="G37" s="391"/>
      <c r="H37" s="114"/>
      <c r="I37" s="115"/>
      <c r="J37" s="107">
        <f t="shared" si="1"/>
        <v>0</v>
      </c>
    </row>
    <row r="38" spans="2:10" s="11" customFormat="1" ht="24.4" customHeight="1">
      <c r="B38" s="389" t="s">
        <v>157</v>
      </c>
      <c r="C38" s="390"/>
      <c r="D38" s="390"/>
      <c r="E38" s="390"/>
      <c r="F38" s="390"/>
      <c r="G38" s="391"/>
      <c r="H38" s="114"/>
      <c r="I38" s="115"/>
      <c r="J38" s="107">
        <f t="shared" si="1"/>
        <v>0</v>
      </c>
    </row>
    <row r="39" spans="2:10" s="11" customFormat="1" ht="40.15" customHeight="1">
      <c r="B39" s="389" t="s">
        <v>158</v>
      </c>
      <c r="C39" s="390"/>
      <c r="D39" s="390"/>
      <c r="E39" s="390"/>
      <c r="F39" s="390"/>
      <c r="G39" s="391"/>
      <c r="H39" s="114"/>
      <c r="I39" s="115"/>
      <c r="J39" s="107">
        <f t="shared" si="1"/>
        <v>0</v>
      </c>
    </row>
    <row r="40" spans="2:10" s="11" customFormat="1" ht="38.25" customHeight="1">
      <c r="B40" s="389" t="s">
        <v>164</v>
      </c>
      <c r="C40" s="390"/>
      <c r="D40" s="390"/>
      <c r="E40" s="390"/>
      <c r="F40" s="390"/>
      <c r="G40" s="391"/>
      <c r="H40" s="114"/>
      <c r="I40" s="115"/>
      <c r="J40" s="107">
        <f t="shared" si="1"/>
        <v>0</v>
      </c>
    </row>
    <row r="41" spans="2:10" ht="51.75" customHeight="1">
      <c r="B41" s="402" t="s">
        <v>287</v>
      </c>
      <c r="C41" s="403"/>
      <c r="D41" s="403"/>
      <c r="E41" s="403"/>
      <c r="F41" s="403"/>
      <c r="G41" s="404"/>
      <c r="H41" s="112"/>
      <c r="I41" s="113"/>
      <c r="J41" s="107">
        <f>H41*I41</f>
        <v>0</v>
      </c>
    </row>
    <row r="42" spans="2:10" ht="25.5" customHeight="1">
      <c r="B42" s="402" t="s">
        <v>288</v>
      </c>
      <c r="C42" s="403"/>
      <c r="D42" s="403"/>
      <c r="E42" s="403"/>
      <c r="F42" s="403"/>
      <c r="G42" s="404"/>
      <c r="H42" s="112"/>
      <c r="I42" s="113"/>
      <c r="J42" s="107">
        <f t="shared" ref="J42" si="2">H42*I42</f>
        <v>0</v>
      </c>
    </row>
    <row r="43" spans="2:10" ht="23.25" customHeight="1">
      <c r="B43" s="389" t="s">
        <v>196</v>
      </c>
      <c r="C43" s="390"/>
      <c r="D43" s="390"/>
      <c r="E43" s="390"/>
      <c r="F43" s="390"/>
      <c r="G43" s="391"/>
      <c r="H43" s="112"/>
      <c r="I43" s="113"/>
      <c r="J43" s="107">
        <f t="shared" si="1"/>
        <v>0</v>
      </c>
    </row>
    <row r="44" spans="2:10" ht="23.25" customHeight="1">
      <c r="B44" s="402" t="s">
        <v>200</v>
      </c>
      <c r="C44" s="403"/>
      <c r="D44" s="403"/>
      <c r="E44" s="403"/>
      <c r="F44" s="403"/>
      <c r="G44" s="404"/>
      <c r="H44" s="112"/>
      <c r="I44" s="113"/>
      <c r="J44" s="107">
        <f t="shared" si="1"/>
        <v>0</v>
      </c>
    </row>
    <row r="45" spans="2:10" ht="25.5" customHeight="1">
      <c r="B45" s="402" t="s">
        <v>284</v>
      </c>
      <c r="C45" s="403"/>
      <c r="D45" s="403"/>
      <c r="E45" s="403"/>
      <c r="F45" s="403"/>
      <c r="G45" s="404"/>
      <c r="H45" s="112">
        <v>50</v>
      </c>
      <c r="I45" s="113"/>
      <c r="J45" s="107">
        <f t="shared" si="1"/>
        <v>0</v>
      </c>
    </row>
    <row r="46" spans="2:10" ht="25.5" customHeight="1">
      <c r="B46" s="402" t="s">
        <v>285</v>
      </c>
      <c r="C46" s="403"/>
      <c r="D46" s="403"/>
      <c r="E46" s="403"/>
      <c r="F46" s="403"/>
      <c r="G46" s="404"/>
      <c r="H46" s="112">
        <v>6</v>
      </c>
      <c r="I46" s="113"/>
      <c r="J46" s="107">
        <f t="shared" ref="J46" si="3">H46*I46</f>
        <v>0</v>
      </c>
    </row>
    <row r="47" spans="2:10" ht="25.5" customHeight="1">
      <c r="B47" s="402" t="s">
        <v>286</v>
      </c>
      <c r="C47" s="403"/>
      <c r="D47" s="403"/>
      <c r="E47" s="403"/>
      <c r="F47" s="403"/>
      <c r="G47" s="404"/>
      <c r="H47" s="112">
        <v>3.5</v>
      </c>
      <c r="I47" s="113"/>
      <c r="J47" s="107">
        <f t="shared" si="1"/>
        <v>0</v>
      </c>
    </row>
    <row r="48" spans="2:10" ht="19.899999999999999" customHeight="1">
      <c r="B48" s="392" t="s">
        <v>16</v>
      </c>
      <c r="C48" s="393"/>
      <c r="D48" s="393"/>
      <c r="E48" s="393"/>
      <c r="F48" s="393"/>
      <c r="G48" s="393"/>
      <c r="H48" s="393"/>
      <c r="I48" s="394"/>
      <c r="J48" s="108">
        <f>SUM(J31:J47)</f>
        <v>0</v>
      </c>
    </row>
    <row r="49" spans="2:10">
      <c r="B49" s="88"/>
      <c r="J49" s="89"/>
    </row>
    <row r="50" spans="2:10">
      <c r="B50" s="418" t="s">
        <v>17</v>
      </c>
      <c r="C50" s="419"/>
      <c r="D50" s="419"/>
      <c r="E50" s="419"/>
      <c r="F50" s="419"/>
      <c r="G50" s="419"/>
      <c r="H50" s="419"/>
      <c r="I50" s="419"/>
      <c r="J50" s="377" t="s">
        <v>1</v>
      </c>
    </row>
    <row r="51" spans="2:10" ht="54" customHeight="1">
      <c r="B51" s="415" t="s">
        <v>163</v>
      </c>
      <c r="C51" s="398"/>
      <c r="D51" s="398"/>
      <c r="E51" s="398"/>
      <c r="F51" s="398"/>
      <c r="G51" s="399"/>
      <c r="H51" s="85" t="s">
        <v>14</v>
      </c>
      <c r="I51" s="85" t="s">
        <v>13</v>
      </c>
      <c r="J51" s="377"/>
    </row>
    <row r="52" spans="2:10" ht="28.5" customHeight="1">
      <c r="B52" s="475" t="s">
        <v>136</v>
      </c>
      <c r="C52" s="476"/>
      <c r="D52" s="476"/>
      <c r="E52" s="476"/>
      <c r="F52" s="476"/>
      <c r="G52" s="476"/>
      <c r="H52" s="92"/>
      <c r="I52" s="92"/>
      <c r="J52" s="109"/>
    </row>
    <row r="53" spans="2:10" ht="34.9" customHeight="1">
      <c r="B53" s="405" t="s">
        <v>165</v>
      </c>
      <c r="C53" s="406"/>
      <c r="D53" s="406"/>
      <c r="E53" s="406"/>
      <c r="F53" s="406"/>
      <c r="G53" s="406"/>
      <c r="H53" s="112"/>
      <c r="I53" s="113"/>
      <c r="J53" s="105">
        <f>H53*I53</f>
        <v>0</v>
      </c>
    </row>
    <row r="54" spans="2:10" ht="35.65" customHeight="1">
      <c r="B54" s="405" t="s">
        <v>166</v>
      </c>
      <c r="C54" s="406"/>
      <c r="D54" s="406"/>
      <c r="E54" s="406"/>
      <c r="F54" s="406"/>
      <c r="G54" s="406"/>
      <c r="H54" s="112"/>
      <c r="I54" s="113"/>
      <c r="J54" s="105">
        <f>H54*I54</f>
        <v>0</v>
      </c>
    </row>
    <row r="55" spans="2:10" ht="34.5" customHeight="1">
      <c r="B55" s="405" t="s">
        <v>167</v>
      </c>
      <c r="C55" s="406"/>
      <c r="D55" s="406"/>
      <c r="E55" s="406"/>
      <c r="F55" s="406"/>
      <c r="G55" s="406"/>
      <c r="H55" s="112"/>
      <c r="I55" s="113"/>
      <c r="J55" s="105">
        <f>H55*I55</f>
        <v>0</v>
      </c>
    </row>
    <row r="56" spans="2:10" ht="34.9" customHeight="1">
      <c r="B56" s="407" t="s">
        <v>168</v>
      </c>
      <c r="C56" s="408"/>
      <c r="D56" s="408"/>
      <c r="E56" s="408"/>
      <c r="F56" s="408"/>
      <c r="G56" s="409"/>
      <c r="H56" s="112"/>
      <c r="I56" s="113"/>
      <c r="J56" s="105">
        <f>H56*I56</f>
        <v>0</v>
      </c>
    </row>
    <row r="57" spans="2:10" ht="46.5" customHeight="1">
      <c r="B57" s="405" t="s">
        <v>169</v>
      </c>
      <c r="C57" s="406"/>
      <c r="D57" s="406"/>
      <c r="E57" s="406"/>
      <c r="F57" s="406"/>
      <c r="G57" s="406"/>
      <c r="H57" s="112"/>
      <c r="I57" s="113"/>
      <c r="J57" s="105">
        <f t="shared" ref="J57:J65" si="4">H57*I57</f>
        <v>0</v>
      </c>
    </row>
    <row r="58" spans="2:10" ht="42.75" customHeight="1">
      <c r="B58" s="407" t="s">
        <v>170</v>
      </c>
      <c r="C58" s="408"/>
      <c r="D58" s="408"/>
      <c r="E58" s="408"/>
      <c r="F58" s="408"/>
      <c r="G58" s="409"/>
      <c r="H58" s="86"/>
      <c r="I58" s="87"/>
      <c r="J58" s="105">
        <f t="shared" si="4"/>
        <v>0</v>
      </c>
    </row>
    <row r="59" spans="2:10" ht="38.25" customHeight="1">
      <c r="B59" s="405" t="s">
        <v>171</v>
      </c>
      <c r="C59" s="406"/>
      <c r="D59" s="406"/>
      <c r="E59" s="406"/>
      <c r="F59" s="406"/>
      <c r="G59" s="406"/>
      <c r="H59" s="112"/>
      <c r="I59" s="113"/>
      <c r="J59" s="105">
        <f t="shared" si="4"/>
        <v>0</v>
      </c>
    </row>
    <row r="60" spans="2:10" ht="35.65" customHeight="1">
      <c r="B60" s="407" t="s">
        <v>172</v>
      </c>
      <c r="C60" s="408"/>
      <c r="D60" s="408"/>
      <c r="E60" s="408"/>
      <c r="F60" s="408"/>
      <c r="G60" s="409"/>
      <c r="H60" s="112"/>
      <c r="I60" s="113"/>
      <c r="J60" s="105">
        <f t="shared" si="4"/>
        <v>0</v>
      </c>
    </row>
    <row r="61" spans="2:10" ht="49.15" customHeight="1">
      <c r="B61" s="407" t="s">
        <v>173</v>
      </c>
      <c r="C61" s="408"/>
      <c r="D61" s="408"/>
      <c r="E61" s="408"/>
      <c r="F61" s="408"/>
      <c r="G61" s="409"/>
      <c r="H61" s="112"/>
      <c r="I61" s="113"/>
      <c r="J61" s="105">
        <f>H61*I61</f>
        <v>0</v>
      </c>
    </row>
    <row r="62" spans="2:10" ht="39.75" customHeight="1">
      <c r="B62" s="405" t="s">
        <v>174</v>
      </c>
      <c r="C62" s="406"/>
      <c r="D62" s="406"/>
      <c r="E62" s="406"/>
      <c r="F62" s="406"/>
      <c r="G62" s="406"/>
      <c r="H62" s="112"/>
      <c r="I62" s="113"/>
      <c r="J62" s="105">
        <f>H62*I62</f>
        <v>0</v>
      </c>
    </row>
    <row r="63" spans="2:10" ht="26.65" customHeight="1">
      <c r="B63" s="407" t="s">
        <v>175</v>
      </c>
      <c r="C63" s="408"/>
      <c r="D63" s="408"/>
      <c r="E63" s="408"/>
      <c r="F63" s="408"/>
      <c r="G63" s="409"/>
      <c r="H63" s="112"/>
      <c r="I63" s="113"/>
      <c r="J63" s="105">
        <f>H63*I63</f>
        <v>0</v>
      </c>
    </row>
    <row r="64" spans="2:10" ht="25.9" customHeight="1">
      <c r="B64" s="405" t="s">
        <v>176</v>
      </c>
      <c r="C64" s="406"/>
      <c r="D64" s="406"/>
      <c r="E64" s="406"/>
      <c r="F64" s="406"/>
      <c r="G64" s="406"/>
      <c r="H64" s="112"/>
      <c r="I64" s="113"/>
      <c r="J64" s="105">
        <f>H64*I64</f>
        <v>0</v>
      </c>
    </row>
    <row r="65" spans="2:10" ht="40.5" customHeight="1">
      <c r="B65" s="407" t="s">
        <v>177</v>
      </c>
      <c r="C65" s="408"/>
      <c r="D65" s="408"/>
      <c r="E65" s="408"/>
      <c r="F65" s="408"/>
      <c r="G65" s="409"/>
      <c r="H65" s="112"/>
      <c r="I65" s="113"/>
      <c r="J65" s="105">
        <f t="shared" si="4"/>
        <v>0</v>
      </c>
    </row>
    <row r="66" spans="2:10" ht="44.25" customHeight="1">
      <c r="B66" s="407" t="s">
        <v>283</v>
      </c>
      <c r="C66" s="420"/>
      <c r="D66" s="420"/>
      <c r="E66" s="420"/>
      <c r="F66" s="420"/>
      <c r="G66" s="421"/>
      <c r="H66" s="112"/>
      <c r="I66" s="113"/>
      <c r="J66" s="105">
        <f>H66*I66</f>
        <v>0</v>
      </c>
    </row>
    <row r="67" spans="2:10" ht="27.4" customHeight="1">
      <c r="B67" s="480" t="s">
        <v>178</v>
      </c>
      <c r="C67" s="420"/>
      <c r="D67" s="420"/>
      <c r="E67" s="420"/>
      <c r="F67" s="420"/>
      <c r="G67" s="421"/>
      <c r="H67" s="112"/>
      <c r="I67" s="113"/>
      <c r="J67" s="105">
        <f>H67*I67</f>
        <v>0</v>
      </c>
    </row>
    <row r="68" spans="2:10" ht="19.899999999999999" customHeight="1">
      <c r="B68" s="392" t="s">
        <v>5</v>
      </c>
      <c r="C68" s="393"/>
      <c r="D68" s="393"/>
      <c r="E68" s="393"/>
      <c r="F68" s="393"/>
      <c r="G68" s="393"/>
      <c r="H68" s="393"/>
      <c r="I68" s="394"/>
      <c r="J68" s="106">
        <f>SUM(J53:J67)</f>
        <v>0</v>
      </c>
    </row>
    <row r="69" spans="2:10">
      <c r="B69" s="88"/>
      <c r="J69" s="89"/>
    </row>
    <row r="70" spans="2:10">
      <c r="B70" s="418" t="s">
        <v>18</v>
      </c>
      <c r="C70" s="419"/>
      <c r="D70" s="419"/>
      <c r="E70" s="419"/>
      <c r="F70" s="419"/>
      <c r="G70" s="419"/>
      <c r="H70" s="419"/>
      <c r="I70" s="419"/>
      <c r="J70" s="377" t="s">
        <v>1</v>
      </c>
    </row>
    <row r="71" spans="2:10" ht="26.45" customHeight="1">
      <c r="B71" s="415" t="s">
        <v>135</v>
      </c>
      <c r="C71" s="416"/>
      <c r="D71" s="416"/>
      <c r="E71" s="416"/>
      <c r="F71" s="416"/>
      <c r="G71" s="417"/>
      <c r="H71" s="85" t="s">
        <v>14</v>
      </c>
      <c r="I71" s="85" t="s">
        <v>13</v>
      </c>
      <c r="J71" s="377"/>
    </row>
    <row r="72" spans="2:10">
      <c r="B72" s="478" t="s">
        <v>280</v>
      </c>
      <c r="C72" s="479"/>
      <c r="D72" s="479"/>
      <c r="E72" s="479"/>
      <c r="F72" s="479"/>
      <c r="G72" s="479"/>
      <c r="H72" s="92"/>
      <c r="I72" s="92"/>
      <c r="J72" s="109"/>
    </row>
    <row r="73" spans="2:10" ht="20.100000000000001" customHeight="1">
      <c r="B73" s="413" t="s">
        <v>234</v>
      </c>
      <c r="C73" s="414"/>
      <c r="D73" s="414"/>
      <c r="E73" s="414"/>
      <c r="F73" s="414"/>
      <c r="G73" s="414"/>
      <c r="H73" s="112"/>
      <c r="I73" s="113"/>
      <c r="J73" s="105">
        <f>H73*I73</f>
        <v>0</v>
      </c>
    </row>
    <row r="74" spans="2:10" ht="20.100000000000001" customHeight="1">
      <c r="B74" s="413" t="s">
        <v>235</v>
      </c>
      <c r="C74" s="414"/>
      <c r="D74" s="414"/>
      <c r="E74" s="414"/>
      <c r="F74" s="414"/>
      <c r="G74" s="414"/>
      <c r="H74" s="112"/>
      <c r="I74" s="113"/>
      <c r="J74" s="105">
        <f>H74*I74</f>
        <v>0</v>
      </c>
    </row>
    <row r="75" spans="2:10" ht="19.899999999999999" customHeight="1">
      <c r="B75" s="392" t="s">
        <v>6</v>
      </c>
      <c r="C75" s="393"/>
      <c r="D75" s="393"/>
      <c r="E75" s="393"/>
      <c r="F75" s="393"/>
      <c r="G75" s="393"/>
      <c r="H75" s="393"/>
      <c r="I75" s="394"/>
      <c r="J75" s="106">
        <f>SUM(J73:J74)</f>
        <v>0</v>
      </c>
    </row>
    <row r="76" spans="2:10">
      <c r="B76" s="88"/>
      <c r="J76" s="89"/>
    </row>
    <row r="77" spans="2:10" ht="45.75" customHeight="1">
      <c r="B77" s="378" t="s">
        <v>259</v>
      </c>
      <c r="C77" s="379"/>
      <c r="D77" s="379"/>
      <c r="E77" s="379"/>
      <c r="F77" s="379"/>
      <c r="G77" s="379"/>
      <c r="H77" s="379"/>
      <c r="I77" s="380"/>
      <c r="J77" s="377" t="s">
        <v>1</v>
      </c>
    </row>
    <row r="78" spans="2:10" ht="17.25" customHeight="1">
      <c r="B78" s="410" t="s">
        <v>139</v>
      </c>
      <c r="C78" s="411"/>
      <c r="D78" s="411"/>
      <c r="E78" s="411"/>
      <c r="F78" s="411"/>
      <c r="G78" s="411"/>
      <c r="H78" s="411"/>
      <c r="I78" s="412"/>
      <c r="J78" s="377"/>
    </row>
    <row r="79" spans="2:10">
      <c r="B79" s="441" t="s">
        <v>179</v>
      </c>
      <c r="C79" s="442"/>
      <c r="D79" s="442"/>
      <c r="E79" s="442"/>
      <c r="F79" s="442"/>
      <c r="G79" s="442"/>
      <c r="H79" s="85" t="s">
        <v>14</v>
      </c>
      <c r="I79" s="85" t="s">
        <v>13</v>
      </c>
      <c r="J79" s="377"/>
    </row>
    <row r="80" spans="2:10" ht="20.100000000000001" customHeight="1">
      <c r="B80" s="413"/>
      <c r="C80" s="414"/>
      <c r="D80" s="414"/>
      <c r="E80" s="414"/>
      <c r="F80" s="414"/>
      <c r="G80" s="414"/>
      <c r="H80" s="112"/>
      <c r="I80" s="133"/>
      <c r="J80" s="105">
        <f>H80*I80</f>
        <v>0</v>
      </c>
    </row>
    <row r="81" spans="2:10" ht="20.100000000000001" customHeight="1">
      <c r="B81" s="146"/>
      <c r="C81" s="141"/>
      <c r="D81" s="141"/>
      <c r="E81" s="141"/>
      <c r="F81" s="141"/>
      <c r="G81" s="141"/>
      <c r="H81" s="148"/>
      <c r="I81" s="147"/>
      <c r="J81" s="105"/>
    </row>
    <row r="82" spans="2:10" ht="20.100000000000001" customHeight="1">
      <c r="B82" s="435" t="s">
        <v>129</v>
      </c>
      <c r="C82" s="436"/>
      <c r="D82" s="436"/>
      <c r="E82" s="436"/>
      <c r="F82" s="436"/>
      <c r="G82" s="436"/>
      <c r="H82" s="436"/>
      <c r="I82" s="437"/>
      <c r="J82" s="105">
        <f>J80</f>
        <v>0</v>
      </c>
    </row>
    <row r="83" spans="2:10" ht="20.100000000000001" customHeight="1">
      <c r="B83" s="438" t="s">
        <v>2</v>
      </c>
      <c r="C83" s="439"/>
      <c r="D83" s="439"/>
      <c r="E83" s="439"/>
      <c r="F83" s="439"/>
      <c r="G83" s="439"/>
      <c r="H83" s="439"/>
      <c r="I83" s="440"/>
      <c r="J83" s="105">
        <f>J82*20%</f>
        <v>0</v>
      </c>
    </row>
    <row r="84" spans="2:10" ht="19.899999999999999" customHeight="1">
      <c r="B84" s="392" t="s">
        <v>7</v>
      </c>
      <c r="C84" s="393"/>
      <c r="D84" s="393"/>
      <c r="E84" s="393"/>
      <c r="F84" s="393"/>
      <c r="G84" s="393"/>
      <c r="H84" s="393"/>
      <c r="I84" s="394"/>
      <c r="J84" s="106">
        <f>J82+J83</f>
        <v>0</v>
      </c>
    </row>
    <row r="85" spans="2:10" s="16" customFormat="1" ht="19.899999999999999" customHeight="1">
      <c r="B85" s="93"/>
      <c r="C85" s="94"/>
      <c r="D85" s="94"/>
      <c r="E85" s="94"/>
      <c r="F85" s="94"/>
      <c r="G85" s="94"/>
      <c r="H85" s="94"/>
      <c r="I85" s="95"/>
      <c r="J85" s="96"/>
    </row>
    <row r="86" spans="2:10" ht="30" customHeight="1">
      <c r="B86" s="426" t="s">
        <v>143</v>
      </c>
      <c r="C86" s="427"/>
      <c r="D86" s="427"/>
      <c r="E86" s="427"/>
      <c r="F86" s="427"/>
      <c r="G86" s="427"/>
      <c r="H86" s="427"/>
      <c r="I86" s="428"/>
      <c r="J86" s="453" t="s">
        <v>1</v>
      </c>
    </row>
    <row r="87" spans="2:10">
      <c r="B87" s="397" t="s">
        <v>12</v>
      </c>
      <c r="C87" s="398"/>
      <c r="D87" s="398"/>
      <c r="E87" s="398"/>
      <c r="F87" s="398"/>
      <c r="G87" s="399"/>
      <c r="H87" s="85" t="s">
        <v>14</v>
      </c>
      <c r="I87" s="85" t="s">
        <v>13</v>
      </c>
      <c r="J87" s="455"/>
    </row>
    <row r="88" spans="2:10" ht="20.100000000000001" customHeight="1">
      <c r="B88" s="477"/>
      <c r="C88" s="206"/>
      <c r="D88" s="206"/>
      <c r="E88" s="206"/>
      <c r="F88" s="206"/>
      <c r="G88" s="206"/>
      <c r="H88" s="86"/>
      <c r="I88" s="87"/>
      <c r="J88" s="105">
        <f>H88*I88</f>
        <v>0</v>
      </c>
    </row>
    <row r="89" spans="2:10" ht="19.899999999999999" customHeight="1">
      <c r="B89" s="392" t="s">
        <v>8</v>
      </c>
      <c r="C89" s="393"/>
      <c r="D89" s="393"/>
      <c r="E89" s="393"/>
      <c r="F89" s="393"/>
      <c r="G89" s="393"/>
      <c r="H89" s="393"/>
      <c r="I89" s="394"/>
      <c r="J89" s="106">
        <f>SUM(J88:J88)</f>
        <v>0</v>
      </c>
    </row>
    <row r="90" spans="2:10">
      <c r="B90" s="88"/>
      <c r="J90" s="89"/>
    </row>
    <row r="91" spans="2:10" hidden="1">
      <c r="B91" s="443" t="s">
        <v>19</v>
      </c>
      <c r="C91" s="195"/>
      <c r="D91" s="195"/>
      <c r="E91" s="195"/>
      <c r="F91" s="195"/>
      <c r="G91" s="195"/>
      <c r="H91" s="195"/>
      <c r="I91" s="195"/>
      <c r="J91" s="377" t="s">
        <v>1</v>
      </c>
    </row>
    <row r="92" spans="2:10" hidden="1">
      <c r="B92" s="481" t="s">
        <v>12</v>
      </c>
      <c r="C92" s="482"/>
      <c r="D92" s="482"/>
      <c r="E92" s="482"/>
      <c r="F92" s="482"/>
      <c r="G92" s="483"/>
      <c r="H92" s="97" t="s">
        <v>14</v>
      </c>
      <c r="I92" s="97" t="s">
        <v>13</v>
      </c>
      <c r="J92" s="377"/>
    </row>
    <row r="93" spans="2:10" ht="14.45" hidden="1" customHeight="1">
      <c r="B93" s="484" t="s">
        <v>88</v>
      </c>
      <c r="C93" s="485"/>
      <c r="D93" s="485"/>
      <c r="E93" s="485"/>
      <c r="F93" s="485"/>
      <c r="G93" s="485"/>
      <c r="H93" s="98"/>
      <c r="I93" s="87">
        <v>6</v>
      </c>
      <c r="J93" s="99">
        <f>H93*I93</f>
        <v>0</v>
      </c>
    </row>
    <row r="94" spans="2:10" ht="14.45" hidden="1" customHeight="1">
      <c r="B94" s="477"/>
      <c r="C94" s="206"/>
      <c r="D94" s="206"/>
      <c r="E94" s="206"/>
      <c r="F94" s="206"/>
      <c r="G94" s="206"/>
      <c r="H94" s="86"/>
      <c r="I94" s="87"/>
      <c r="J94" s="99">
        <f>H94*I94</f>
        <v>0</v>
      </c>
    </row>
    <row r="95" spans="2:10" ht="14.45" hidden="1" customHeight="1">
      <c r="B95" s="477"/>
      <c r="C95" s="206"/>
      <c r="D95" s="206"/>
      <c r="E95" s="206"/>
      <c r="F95" s="206"/>
      <c r="G95" s="206"/>
      <c r="H95" s="86"/>
      <c r="I95" s="87"/>
      <c r="J95" s="99">
        <f>H95*I95</f>
        <v>0</v>
      </c>
    </row>
    <row r="96" spans="2:10" ht="14.45" hidden="1" customHeight="1">
      <c r="B96" s="444" t="s">
        <v>8</v>
      </c>
      <c r="C96" s="209"/>
      <c r="D96" s="209"/>
      <c r="E96" s="209"/>
      <c r="F96" s="209"/>
      <c r="G96" s="209"/>
      <c r="H96" s="209"/>
      <c r="I96" s="210"/>
      <c r="J96" s="100">
        <f>SUM(J93:J95)</f>
        <v>0</v>
      </c>
    </row>
    <row r="97" spans="2:16" hidden="1">
      <c r="B97" s="88"/>
      <c r="J97" s="89"/>
    </row>
    <row r="98" spans="2:16">
      <c r="B98" s="422" t="s">
        <v>150</v>
      </c>
      <c r="C98" s="423"/>
      <c r="D98" s="423"/>
      <c r="E98" s="423"/>
      <c r="F98" s="423"/>
      <c r="G98" s="423"/>
      <c r="H98" s="423"/>
      <c r="I98" s="424"/>
      <c r="J98" s="453" t="s">
        <v>1</v>
      </c>
    </row>
    <row r="99" spans="2:16" ht="15" customHeight="1">
      <c r="B99" s="456" t="s">
        <v>139</v>
      </c>
      <c r="C99" s="457"/>
      <c r="D99" s="457"/>
      <c r="E99" s="457"/>
      <c r="F99" s="457"/>
      <c r="G99" s="457"/>
      <c r="H99" s="457"/>
      <c r="I99" s="458"/>
      <c r="J99" s="454"/>
    </row>
    <row r="100" spans="2:16">
      <c r="B100" s="397" t="s">
        <v>159</v>
      </c>
      <c r="C100" s="398"/>
      <c r="D100" s="398"/>
      <c r="E100" s="398"/>
      <c r="F100" s="398"/>
      <c r="G100" s="399"/>
      <c r="H100" s="85" t="s">
        <v>14</v>
      </c>
      <c r="I100" s="85" t="s">
        <v>13</v>
      </c>
      <c r="J100" s="455"/>
    </row>
    <row r="101" spans="2:16" ht="20.100000000000001" customHeight="1">
      <c r="B101" s="425"/>
      <c r="C101" s="201"/>
      <c r="D101" s="201"/>
      <c r="E101" s="201"/>
      <c r="F101" s="201"/>
      <c r="G101" s="202"/>
      <c r="H101" s="71"/>
      <c r="I101" s="87"/>
      <c r="J101" s="105">
        <f>H101*I101</f>
        <v>0</v>
      </c>
      <c r="K101" s="474"/>
      <c r="L101" s="474"/>
      <c r="M101" s="474"/>
      <c r="N101" s="474"/>
      <c r="O101" s="474"/>
      <c r="P101" s="474"/>
    </row>
    <row r="102" spans="2:16" ht="20.100000000000001" customHeight="1">
      <c r="B102" s="425"/>
      <c r="C102" s="201"/>
      <c r="D102" s="201"/>
      <c r="E102" s="201"/>
      <c r="F102" s="201"/>
      <c r="G102" s="202"/>
      <c r="H102" s="71"/>
      <c r="I102" s="87"/>
      <c r="J102" s="105">
        <f>H102*I102</f>
        <v>0</v>
      </c>
      <c r="K102" s="474"/>
      <c r="L102" s="474"/>
      <c r="M102" s="474"/>
      <c r="N102" s="474"/>
      <c r="O102" s="474"/>
      <c r="P102" s="474"/>
    </row>
    <row r="103" spans="2:16" ht="19.899999999999999" customHeight="1">
      <c r="B103" s="392" t="s">
        <v>9</v>
      </c>
      <c r="C103" s="393"/>
      <c r="D103" s="393"/>
      <c r="E103" s="393"/>
      <c r="F103" s="393"/>
      <c r="G103" s="393"/>
      <c r="H103" s="393"/>
      <c r="I103" s="394"/>
      <c r="J103" s="106">
        <f>SUM(J101:J102)</f>
        <v>0</v>
      </c>
      <c r="K103" s="474"/>
      <c r="L103" s="474"/>
      <c r="M103" s="474"/>
      <c r="N103" s="474"/>
      <c r="O103" s="474"/>
      <c r="P103" s="474"/>
    </row>
    <row r="104" spans="2:16" s="16" customFormat="1" ht="19.899999999999999" customHeight="1">
      <c r="B104" s="93"/>
      <c r="C104" s="94"/>
      <c r="D104" s="94"/>
      <c r="E104" s="94"/>
      <c r="F104" s="94"/>
      <c r="G104" s="94"/>
      <c r="H104" s="94"/>
      <c r="I104" s="95"/>
      <c r="J104" s="96"/>
    </row>
    <row r="105" spans="2:16" ht="15" customHeight="1">
      <c r="B105" s="422" t="s">
        <v>140</v>
      </c>
      <c r="C105" s="423"/>
      <c r="D105" s="423"/>
      <c r="E105" s="423"/>
      <c r="F105" s="423"/>
      <c r="G105" s="423"/>
      <c r="H105" s="423"/>
      <c r="I105" s="424"/>
      <c r="J105" s="453" t="s">
        <v>1</v>
      </c>
    </row>
    <row r="106" spans="2:16">
      <c r="B106" s="397" t="s">
        <v>12</v>
      </c>
      <c r="C106" s="398"/>
      <c r="D106" s="398"/>
      <c r="E106" s="398"/>
      <c r="F106" s="398"/>
      <c r="G106" s="399"/>
      <c r="H106" s="85" t="s">
        <v>14</v>
      </c>
      <c r="I106" s="85" t="s">
        <v>13</v>
      </c>
      <c r="J106" s="455"/>
      <c r="M106" s="125"/>
    </row>
    <row r="107" spans="2:16" ht="20.100000000000001" customHeight="1">
      <c r="B107" s="413"/>
      <c r="C107" s="414"/>
      <c r="D107" s="414"/>
      <c r="E107" s="414"/>
      <c r="F107" s="414"/>
      <c r="G107" s="414"/>
      <c r="H107" s="112"/>
      <c r="I107" s="113"/>
      <c r="J107" s="105">
        <v>0</v>
      </c>
    </row>
    <row r="108" spans="2:16" ht="19.899999999999999" customHeight="1">
      <c r="B108" s="392" t="s">
        <v>10</v>
      </c>
      <c r="C108" s="393"/>
      <c r="D108" s="393"/>
      <c r="E108" s="393"/>
      <c r="F108" s="393"/>
      <c r="G108" s="393"/>
      <c r="H108" s="393"/>
      <c r="I108" s="394"/>
      <c r="J108" s="106">
        <f>SUM(J107:J107)</f>
        <v>0</v>
      </c>
      <c r="K108" s="7"/>
    </row>
    <row r="109" spans="2:16">
      <c r="B109" s="88"/>
      <c r="J109" s="89"/>
    </row>
    <row r="110" spans="2:16">
      <c r="B110" s="426" t="s">
        <v>137</v>
      </c>
      <c r="C110" s="427"/>
      <c r="D110" s="427"/>
      <c r="E110" s="427"/>
      <c r="F110" s="427"/>
      <c r="G110" s="427"/>
      <c r="H110" s="427"/>
      <c r="I110" s="428"/>
      <c r="J110" s="453" t="s">
        <v>1</v>
      </c>
    </row>
    <row r="111" spans="2:16">
      <c r="B111" s="410" t="s">
        <v>138</v>
      </c>
      <c r="C111" s="411"/>
      <c r="D111" s="411"/>
      <c r="E111" s="411"/>
      <c r="F111" s="411"/>
      <c r="G111" s="411"/>
      <c r="H111" s="411"/>
      <c r="I111" s="412"/>
      <c r="J111" s="454"/>
    </row>
    <row r="112" spans="2:16">
      <c r="B112" s="397" t="s">
        <v>12</v>
      </c>
      <c r="C112" s="398"/>
      <c r="D112" s="398"/>
      <c r="E112" s="398"/>
      <c r="F112" s="398"/>
      <c r="G112" s="399"/>
      <c r="H112" s="85" t="s">
        <v>14</v>
      </c>
      <c r="I112" s="85" t="s">
        <v>13</v>
      </c>
      <c r="J112" s="455"/>
    </row>
    <row r="113" spans="2:13" ht="20.100000000000001" customHeight="1">
      <c r="B113" s="445"/>
      <c r="C113" s="446"/>
      <c r="D113" s="446"/>
      <c r="E113" s="446"/>
      <c r="F113" s="446"/>
      <c r="G113" s="446"/>
      <c r="H113" s="116"/>
      <c r="I113" s="113"/>
      <c r="J113" s="105">
        <f>H113*I113</f>
        <v>0</v>
      </c>
    </row>
    <row r="114" spans="2:13" ht="20.100000000000001" customHeight="1">
      <c r="B114" s="445"/>
      <c r="C114" s="446"/>
      <c r="D114" s="446"/>
      <c r="E114" s="446"/>
      <c r="F114" s="446"/>
      <c r="G114" s="446"/>
      <c r="H114" s="116"/>
      <c r="I114" s="113"/>
      <c r="J114" s="105">
        <f>H114*I114</f>
        <v>0</v>
      </c>
    </row>
    <row r="115" spans="2:13" ht="20.100000000000001" customHeight="1">
      <c r="B115" s="392" t="s">
        <v>144</v>
      </c>
      <c r="C115" s="393"/>
      <c r="D115" s="393"/>
      <c r="E115" s="393"/>
      <c r="F115" s="393"/>
      <c r="G115" s="393"/>
      <c r="H115" s="393"/>
      <c r="I115" s="394"/>
      <c r="J115" s="106">
        <f>SUM(J113:J114)</f>
        <v>0</v>
      </c>
    </row>
    <row r="116" spans="2:13">
      <c r="B116" s="88"/>
      <c r="J116" s="89"/>
    </row>
    <row r="117" spans="2:13" ht="15" customHeight="1">
      <c r="B117" s="422" t="s">
        <v>225</v>
      </c>
      <c r="C117" s="423"/>
      <c r="D117" s="423"/>
      <c r="E117" s="423"/>
      <c r="F117" s="423"/>
      <c r="G117" s="423"/>
      <c r="H117" s="423"/>
      <c r="I117" s="424"/>
      <c r="J117" s="453" t="s">
        <v>1</v>
      </c>
    </row>
    <row r="118" spans="2:13" ht="15" customHeight="1">
      <c r="B118" s="397" t="s">
        <v>12</v>
      </c>
      <c r="C118" s="398"/>
      <c r="D118" s="398"/>
      <c r="E118" s="398"/>
      <c r="F118" s="398"/>
      <c r="G118" s="399"/>
      <c r="H118" s="85" t="s">
        <v>14</v>
      </c>
      <c r="I118" s="85" t="s">
        <v>13</v>
      </c>
      <c r="J118" s="455"/>
    </row>
    <row r="119" spans="2:13" ht="20.100000000000001" customHeight="1">
      <c r="B119" s="413"/>
      <c r="C119" s="414"/>
      <c r="D119" s="414"/>
      <c r="E119" s="414"/>
      <c r="F119" s="414"/>
      <c r="G119" s="414"/>
      <c r="H119" s="112"/>
      <c r="I119" s="113"/>
      <c r="J119" s="105">
        <v>0</v>
      </c>
    </row>
    <row r="120" spans="2:13" ht="20.100000000000001" customHeight="1">
      <c r="B120" s="452"/>
      <c r="C120" s="318"/>
      <c r="D120" s="318"/>
      <c r="E120" s="318"/>
      <c r="F120" s="318"/>
      <c r="G120" s="319"/>
      <c r="H120" s="112"/>
      <c r="I120" s="113"/>
      <c r="J120" s="105"/>
    </row>
    <row r="121" spans="2:13" ht="20.100000000000001" customHeight="1">
      <c r="B121" s="392" t="s">
        <v>11</v>
      </c>
      <c r="C121" s="393"/>
      <c r="D121" s="393"/>
      <c r="E121" s="393"/>
      <c r="F121" s="393"/>
      <c r="G121" s="393"/>
      <c r="H121" s="393"/>
      <c r="I121" s="394"/>
      <c r="J121" s="106">
        <f>SUM(J119:J119)</f>
        <v>0</v>
      </c>
    </row>
    <row r="122" spans="2:13">
      <c r="B122" s="88"/>
      <c r="J122" s="89"/>
    </row>
    <row r="123" spans="2:13">
      <c r="B123" s="418" t="s">
        <v>20</v>
      </c>
      <c r="C123" s="419"/>
      <c r="D123" s="419"/>
      <c r="E123" s="419"/>
      <c r="F123" s="419"/>
      <c r="G123" s="419"/>
      <c r="H123" s="419"/>
      <c r="I123" s="419"/>
      <c r="J123" s="377" t="s">
        <v>1</v>
      </c>
    </row>
    <row r="124" spans="2:13" ht="54.75" customHeight="1">
      <c r="B124" s="415" t="s">
        <v>163</v>
      </c>
      <c r="C124" s="398"/>
      <c r="D124" s="398"/>
      <c r="E124" s="398"/>
      <c r="F124" s="398"/>
      <c r="G124" s="399"/>
      <c r="H124" s="85" t="s">
        <v>14</v>
      </c>
      <c r="I124" s="85" t="s">
        <v>13</v>
      </c>
      <c r="J124" s="377"/>
    </row>
    <row r="125" spans="2:13" ht="32.25" customHeight="1">
      <c r="B125" s="450" t="s">
        <v>136</v>
      </c>
      <c r="C125" s="451"/>
      <c r="D125" s="451"/>
      <c r="E125" s="451"/>
      <c r="F125" s="451"/>
      <c r="G125" s="451"/>
      <c r="H125" s="92"/>
      <c r="I125" s="92"/>
      <c r="J125" s="109"/>
    </row>
    <row r="126" spans="2:13" ht="79.150000000000006" customHeight="1">
      <c r="B126" s="462" t="s">
        <v>180</v>
      </c>
      <c r="C126" s="463"/>
      <c r="D126" s="463"/>
      <c r="E126" s="463"/>
      <c r="F126" s="463"/>
      <c r="G126" s="463"/>
      <c r="H126" s="112"/>
      <c r="I126" s="117"/>
      <c r="J126" s="105">
        <f>H126*I126</f>
        <v>0</v>
      </c>
      <c r="M126" s="12"/>
    </row>
    <row r="127" spans="2:13" ht="20.100000000000001" customHeight="1">
      <c r="B127" s="447" t="s">
        <v>110</v>
      </c>
      <c r="C127" s="448"/>
      <c r="D127" s="448"/>
      <c r="E127" s="448"/>
      <c r="F127" s="448"/>
      <c r="G127" s="449"/>
      <c r="H127" s="112"/>
      <c r="I127" s="117"/>
      <c r="J127" s="105">
        <f t="shared" ref="J127:J145" si="5">H127*I127</f>
        <v>0</v>
      </c>
      <c r="M127" s="12" t="s">
        <v>130</v>
      </c>
    </row>
    <row r="128" spans="2:13" ht="21.75" customHeight="1">
      <c r="B128" s="459" t="s">
        <v>111</v>
      </c>
      <c r="C128" s="460"/>
      <c r="D128" s="460"/>
      <c r="E128" s="460"/>
      <c r="F128" s="460"/>
      <c r="G128" s="461"/>
      <c r="H128" s="112"/>
      <c r="I128" s="117"/>
      <c r="J128" s="105">
        <f t="shared" si="5"/>
        <v>0</v>
      </c>
      <c r="M128" s="13"/>
    </row>
    <row r="129" spans="2:13" ht="20.100000000000001" customHeight="1">
      <c r="B129" s="447" t="s">
        <v>112</v>
      </c>
      <c r="C129" s="448"/>
      <c r="D129" s="448"/>
      <c r="E129" s="448"/>
      <c r="F129" s="448"/>
      <c r="G129" s="449"/>
      <c r="H129" s="112"/>
      <c r="I129" s="117"/>
      <c r="J129" s="105">
        <f t="shared" si="5"/>
        <v>0</v>
      </c>
      <c r="M129" s="14"/>
    </row>
    <row r="130" spans="2:13" ht="20.100000000000001" customHeight="1">
      <c r="B130" s="447" t="s">
        <v>113</v>
      </c>
      <c r="C130" s="448"/>
      <c r="D130" s="448"/>
      <c r="E130" s="448"/>
      <c r="F130" s="448"/>
      <c r="G130" s="449"/>
      <c r="H130" s="112"/>
      <c r="I130" s="117"/>
      <c r="J130" s="105">
        <f t="shared" si="5"/>
        <v>0</v>
      </c>
    </row>
    <row r="131" spans="2:13" ht="20.100000000000001" customHeight="1">
      <c r="B131" s="447" t="s">
        <v>114</v>
      </c>
      <c r="C131" s="448"/>
      <c r="D131" s="448"/>
      <c r="E131" s="448"/>
      <c r="F131" s="448"/>
      <c r="G131" s="449"/>
      <c r="H131" s="112"/>
      <c r="I131" s="117"/>
      <c r="J131" s="105">
        <f t="shared" si="5"/>
        <v>0</v>
      </c>
    </row>
    <row r="132" spans="2:13" ht="20.100000000000001" customHeight="1">
      <c r="B132" s="447" t="s">
        <v>115</v>
      </c>
      <c r="C132" s="448"/>
      <c r="D132" s="448"/>
      <c r="E132" s="448"/>
      <c r="F132" s="448"/>
      <c r="G132" s="449"/>
      <c r="H132" s="112"/>
      <c r="I132" s="117"/>
      <c r="J132" s="105">
        <f t="shared" si="5"/>
        <v>0</v>
      </c>
    </row>
    <row r="133" spans="2:13" ht="20.100000000000001" customHeight="1">
      <c r="B133" s="447" t="s">
        <v>116</v>
      </c>
      <c r="C133" s="448"/>
      <c r="D133" s="448"/>
      <c r="E133" s="448"/>
      <c r="F133" s="448"/>
      <c r="G133" s="449"/>
      <c r="H133" s="112"/>
      <c r="I133" s="117"/>
      <c r="J133" s="105">
        <f t="shared" si="5"/>
        <v>0</v>
      </c>
    </row>
    <row r="134" spans="2:13" ht="20.100000000000001" customHeight="1">
      <c r="B134" s="447" t="s">
        <v>117</v>
      </c>
      <c r="C134" s="448"/>
      <c r="D134" s="448"/>
      <c r="E134" s="448"/>
      <c r="F134" s="448"/>
      <c r="G134" s="449"/>
      <c r="H134" s="112"/>
      <c r="I134" s="117"/>
      <c r="J134" s="105">
        <f t="shared" si="5"/>
        <v>0</v>
      </c>
    </row>
    <row r="135" spans="2:13" ht="20.100000000000001" customHeight="1">
      <c r="B135" s="447" t="s">
        <v>118</v>
      </c>
      <c r="C135" s="448"/>
      <c r="D135" s="448"/>
      <c r="E135" s="448"/>
      <c r="F135" s="448"/>
      <c r="G135" s="449"/>
      <c r="H135" s="112"/>
      <c r="I135" s="117"/>
      <c r="J135" s="105">
        <f t="shared" si="5"/>
        <v>0</v>
      </c>
    </row>
    <row r="136" spans="2:13" ht="20.100000000000001" customHeight="1">
      <c r="B136" s="447" t="s">
        <v>119</v>
      </c>
      <c r="C136" s="448"/>
      <c r="D136" s="448"/>
      <c r="E136" s="448"/>
      <c r="F136" s="448"/>
      <c r="G136" s="449"/>
      <c r="H136" s="112"/>
      <c r="I136" s="117"/>
      <c r="J136" s="105">
        <f t="shared" si="5"/>
        <v>0</v>
      </c>
    </row>
    <row r="137" spans="2:13" ht="20.100000000000001" customHeight="1">
      <c r="B137" s="447" t="s">
        <v>120</v>
      </c>
      <c r="C137" s="448"/>
      <c r="D137" s="448"/>
      <c r="E137" s="448"/>
      <c r="F137" s="448"/>
      <c r="G137" s="449"/>
      <c r="H137" s="112"/>
      <c r="I137" s="117"/>
      <c r="J137" s="105">
        <f t="shared" si="5"/>
        <v>0</v>
      </c>
    </row>
    <row r="138" spans="2:13" ht="20.100000000000001" customHeight="1">
      <c r="B138" s="447" t="s">
        <v>121</v>
      </c>
      <c r="C138" s="448"/>
      <c r="D138" s="448"/>
      <c r="E138" s="448"/>
      <c r="F138" s="448"/>
      <c r="G138" s="449"/>
      <c r="H138" s="112"/>
      <c r="I138" s="117"/>
      <c r="J138" s="105">
        <f t="shared" si="5"/>
        <v>0</v>
      </c>
    </row>
    <row r="139" spans="2:13" ht="20.100000000000001" customHeight="1">
      <c r="B139" s="462" t="s">
        <v>122</v>
      </c>
      <c r="C139" s="463"/>
      <c r="D139" s="463"/>
      <c r="E139" s="463"/>
      <c r="F139" s="463"/>
      <c r="G139" s="463"/>
      <c r="H139" s="112"/>
      <c r="I139" s="117"/>
      <c r="J139" s="105">
        <f t="shared" si="5"/>
        <v>0</v>
      </c>
    </row>
    <row r="140" spans="2:13" ht="20.100000000000001" customHeight="1">
      <c r="B140" s="462" t="s">
        <v>123</v>
      </c>
      <c r="C140" s="463"/>
      <c r="D140" s="463"/>
      <c r="E140" s="463"/>
      <c r="F140" s="463"/>
      <c r="G140" s="463"/>
      <c r="H140" s="112"/>
      <c r="I140" s="117"/>
      <c r="J140" s="105">
        <f t="shared" si="5"/>
        <v>0</v>
      </c>
      <c r="M140" s="64"/>
    </row>
    <row r="141" spans="2:13" ht="20.100000000000001" customHeight="1">
      <c r="B141" s="459" t="s">
        <v>124</v>
      </c>
      <c r="C141" s="460"/>
      <c r="D141" s="460"/>
      <c r="E141" s="460"/>
      <c r="F141" s="460"/>
      <c r="G141" s="461"/>
      <c r="H141" s="112"/>
      <c r="I141" s="117"/>
      <c r="J141" s="105">
        <f t="shared" si="5"/>
        <v>0</v>
      </c>
      <c r="M141" s="64"/>
    </row>
    <row r="142" spans="2:13" ht="20.100000000000001" customHeight="1">
      <c r="B142" s="459" t="s">
        <v>125</v>
      </c>
      <c r="C142" s="460"/>
      <c r="D142" s="460"/>
      <c r="E142" s="460"/>
      <c r="F142" s="460"/>
      <c r="G142" s="461"/>
      <c r="H142" s="112"/>
      <c r="I142" s="117"/>
      <c r="J142" s="105">
        <f t="shared" si="5"/>
        <v>0</v>
      </c>
      <c r="M142" s="64"/>
    </row>
    <row r="143" spans="2:13" ht="20.100000000000001" customHeight="1">
      <c r="B143" s="459" t="s">
        <v>126</v>
      </c>
      <c r="C143" s="460"/>
      <c r="D143" s="460"/>
      <c r="E143" s="460"/>
      <c r="F143" s="460"/>
      <c r="G143" s="461"/>
      <c r="H143" s="112"/>
      <c r="I143" s="117"/>
      <c r="J143" s="105">
        <f t="shared" si="5"/>
        <v>0</v>
      </c>
      <c r="M143" s="64"/>
    </row>
    <row r="144" spans="2:13" ht="20.100000000000001" customHeight="1">
      <c r="B144" s="459" t="s">
        <v>127</v>
      </c>
      <c r="C144" s="460"/>
      <c r="D144" s="460"/>
      <c r="E144" s="460"/>
      <c r="F144" s="460"/>
      <c r="G144" s="461"/>
      <c r="H144" s="112"/>
      <c r="I144" s="117"/>
      <c r="J144" s="105">
        <f t="shared" si="5"/>
        <v>0</v>
      </c>
      <c r="M144" s="64"/>
    </row>
    <row r="145" spans="2:13" ht="20.100000000000001" customHeight="1">
      <c r="B145" s="462" t="s">
        <v>128</v>
      </c>
      <c r="C145" s="463"/>
      <c r="D145" s="463"/>
      <c r="E145" s="463"/>
      <c r="F145" s="463"/>
      <c r="G145" s="463"/>
      <c r="H145" s="112"/>
      <c r="I145" s="117"/>
      <c r="J145" s="105">
        <f t="shared" si="5"/>
        <v>0</v>
      </c>
    </row>
    <row r="146" spans="2:13" ht="20.100000000000001" customHeight="1">
      <c r="B146" s="472" t="s">
        <v>154</v>
      </c>
      <c r="C146" s="473"/>
      <c r="D146" s="473"/>
      <c r="E146" s="473"/>
      <c r="F146" s="473"/>
      <c r="G146" s="473"/>
      <c r="H146" s="112"/>
      <c r="I146" s="117"/>
      <c r="J146" s="105">
        <f>H146*I146</f>
        <v>0</v>
      </c>
    </row>
    <row r="147" spans="2:13" ht="19.899999999999999" customHeight="1">
      <c r="B147" s="392" t="s">
        <v>141</v>
      </c>
      <c r="C147" s="393"/>
      <c r="D147" s="393"/>
      <c r="E147" s="393"/>
      <c r="F147" s="393"/>
      <c r="G147" s="393"/>
      <c r="H147" s="393"/>
      <c r="I147" s="394"/>
      <c r="J147" s="106">
        <f>SUM(J126:J146)</f>
        <v>0</v>
      </c>
    </row>
    <row r="148" spans="2:13">
      <c r="B148" s="88"/>
      <c r="J148" s="89"/>
    </row>
    <row r="149" spans="2:13">
      <c r="B149" s="470" t="s">
        <v>81</v>
      </c>
      <c r="C149" s="471"/>
      <c r="D149" s="471"/>
      <c r="E149" s="471"/>
      <c r="F149" s="471"/>
      <c r="G149" s="471"/>
      <c r="H149" s="471"/>
      <c r="I149" s="471"/>
      <c r="J149" s="377" t="s">
        <v>1</v>
      </c>
    </row>
    <row r="150" spans="2:13">
      <c r="B150" s="397" t="s">
        <v>12</v>
      </c>
      <c r="C150" s="398"/>
      <c r="D150" s="398"/>
      <c r="E150" s="398"/>
      <c r="F150" s="398"/>
      <c r="G150" s="399"/>
      <c r="H150" s="85" t="s">
        <v>14</v>
      </c>
      <c r="I150" s="85" t="s">
        <v>13</v>
      </c>
      <c r="J150" s="377"/>
    </row>
    <row r="151" spans="2:13" ht="20.100000000000001" customHeight="1">
      <c r="B151" s="413"/>
      <c r="C151" s="414"/>
      <c r="D151" s="414"/>
      <c r="E151" s="414"/>
      <c r="F151" s="414"/>
      <c r="G151" s="414"/>
      <c r="H151" s="116"/>
      <c r="I151" s="113"/>
      <c r="J151" s="105">
        <v>0</v>
      </c>
    </row>
    <row r="152" spans="2:13" ht="19.899999999999999" customHeight="1">
      <c r="B152" s="392" t="s">
        <v>223</v>
      </c>
      <c r="C152" s="393"/>
      <c r="D152" s="393"/>
      <c r="E152" s="393"/>
      <c r="F152" s="393"/>
      <c r="G152" s="393"/>
      <c r="H152" s="393"/>
      <c r="I152" s="394"/>
      <c r="J152" s="106">
        <f>SUM(J151:J151)</f>
        <v>0</v>
      </c>
    </row>
    <row r="153" spans="2:13">
      <c r="B153" s="88"/>
      <c r="J153" s="89"/>
    </row>
    <row r="154" spans="2:13" ht="19.899999999999999" customHeight="1">
      <c r="B154" s="392" t="s">
        <v>224</v>
      </c>
      <c r="C154" s="393"/>
      <c r="D154" s="393"/>
      <c r="E154" s="393"/>
      <c r="F154" s="393"/>
      <c r="G154" s="393"/>
      <c r="H154" s="393"/>
      <c r="I154" s="394"/>
      <c r="J154" s="101">
        <f>J152+J147+J115+J103+J96+J89+J84+J75+J68+J48+J26+J20+J108+J121</f>
        <v>0</v>
      </c>
      <c r="L154" s="6"/>
      <c r="M154" s="7"/>
    </row>
    <row r="155" spans="2:13">
      <c r="B155" s="102"/>
      <c r="C155" s="1"/>
      <c r="D155" s="1"/>
      <c r="E155" s="1"/>
      <c r="F155" s="1"/>
      <c r="G155" s="1"/>
      <c r="H155" s="1"/>
      <c r="I155" s="1"/>
      <c r="J155" s="103"/>
      <c r="L155" s="7"/>
    </row>
    <row r="156" spans="2:13">
      <c r="B156" s="418" t="s">
        <v>82</v>
      </c>
      <c r="C156" s="419"/>
      <c r="D156" s="419"/>
      <c r="E156" s="419"/>
      <c r="F156" s="419"/>
      <c r="G156" s="419"/>
      <c r="H156" s="419"/>
      <c r="I156" s="419"/>
      <c r="J156" s="377" t="s">
        <v>1</v>
      </c>
    </row>
    <row r="157" spans="2:13">
      <c r="B157" s="467" t="s">
        <v>12</v>
      </c>
      <c r="C157" s="468"/>
      <c r="D157" s="468"/>
      <c r="E157" s="468"/>
      <c r="F157" s="468"/>
      <c r="G157" s="469"/>
      <c r="H157" s="104" t="s">
        <v>14</v>
      </c>
      <c r="I157" s="104" t="s">
        <v>13</v>
      </c>
      <c r="J157" s="377"/>
    </row>
    <row r="158" spans="2:13" ht="20.100000000000001" customHeight="1">
      <c r="B158" s="413" t="s">
        <v>281</v>
      </c>
      <c r="C158" s="414"/>
      <c r="D158" s="414"/>
      <c r="E158" s="414"/>
      <c r="F158" s="414"/>
      <c r="G158" s="414"/>
      <c r="H158" s="116"/>
      <c r="I158" s="113"/>
      <c r="J158" s="105">
        <f>$J$154*2/78</f>
        <v>0</v>
      </c>
    </row>
    <row r="159" spans="2:13" ht="20.100000000000001" customHeight="1">
      <c r="B159" s="413" t="s">
        <v>282</v>
      </c>
      <c r="C159" s="414"/>
      <c r="D159" s="414"/>
      <c r="E159" s="414"/>
      <c r="F159" s="414"/>
      <c r="G159" s="414"/>
      <c r="H159" s="116"/>
      <c r="I159" s="113"/>
      <c r="J159" s="105">
        <f>$J$154*15/78</f>
        <v>0</v>
      </c>
    </row>
    <row r="160" spans="2:13" ht="20.100000000000001" customHeight="1">
      <c r="B160" s="413" t="s">
        <v>199</v>
      </c>
      <c r="C160" s="414"/>
      <c r="D160" s="414"/>
      <c r="E160" s="414"/>
      <c r="F160" s="414"/>
      <c r="G160" s="414"/>
      <c r="H160" s="116"/>
      <c r="I160" s="113"/>
      <c r="J160" s="105">
        <f>$J$154*5/78</f>
        <v>0</v>
      </c>
    </row>
    <row r="161" spans="2:10" ht="19.899999999999999" customHeight="1">
      <c r="B161" s="392" t="s">
        <v>141</v>
      </c>
      <c r="C161" s="393"/>
      <c r="D161" s="393"/>
      <c r="E161" s="393"/>
      <c r="F161" s="393"/>
      <c r="G161" s="393"/>
      <c r="H161" s="393"/>
      <c r="I161" s="394"/>
      <c r="J161" s="110">
        <f>SUM(J158:J160)</f>
        <v>0</v>
      </c>
    </row>
    <row r="162" spans="2:10" ht="15.75" thickBot="1">
      <c r="B162" s="88"/>
      <c r="J162" s="89"/>
    </row>
    <row r="163" spans="2:10" ht="19.899999999999999" customHeight="1" thickBot="1">
      <c r="B163" s="464" t="s">
        <v>83</v>
      </c>
      <c r="C163" s="465"/>
      <c r="D163" s="465"/>
      <c r="E163" s="465"/>
      <c r="F163" s="465"/>
      <c r="G163" s="465"/>
      <c r="H163" s="465"/>
      <c r="I163" s="466"/>
      <c r="J163" s="111">
        <f>J154+J161</f>
        <v>0</v>
      </c>
    </row>
    <row r="164" spans="2:10" ht="20.100000000000001" customHeight="1" thickBot="1">
      <c r="B164" s="28"/>
      <c r="C164" s="28"/>
      <c r="D164" s="29"/>
      <c r="E164" s="29"/>
      <c r="F164" s="29"/>
      <c r="G164" s="29"/>
      <c r="H164" s="29"/>
      <c r="I164" s="28"/>
      <c r="J164" s="28"/>
    </row>
    <row r="165" spans="2:10" ht="20.100000000000001" customHeight="1">
      <c r="B165" s="353"/>
      <c r="C165" s="353"/>
      <c r="D165" s="353"/>
      <c r="E165" s="353"/>
      <c r="F165" s="353"/>
      <c r="G165" s="353"/>
      <c r="H165" s="353"/>
      <c r="I165" s="353"/>
      <c r="J165" s="353"/>
    </row>
    <row r="166" spans="2:10" ht="20.100000000000001" customHeight="1"/>
  </sheetData>
  <mergeCells count="158">
    <mergeCell ref="K101:P103"/>
    <mergeCell ref="B33:G33"/>
    <mergeCell ref="B52:G52"/>
    <mergeCell ref="J86:J87"/>
    <mergeCell ref="B87:G87"/>
    <mergeCell ref="B88:G88"/>
    <mergeCell ref="B84:I84"/>
    <mergeCell ref="B57:G57"/>
    <mergeCell ref="B72:G72"/>
    <mergeCell ref="B50:I50"/>
    <mergeCell ref="B53:G53"/>
    <mergeCell ref="B75:I75"/>
    <mergeCell ref="B65:G65"/>
    <mergeCell ref="B67:G67"/>
    <mergeCell ref="B61:G61"/>
    <mergeCell ref="B60:G60"/>
    <mergeCell ref="B63:G63"/>
    <mergeCell ref="J50:J51"/>
    <mergeCell ref="B73:G73"/>
    <mergeCell ref="B92:G92"/>
    <mergeCell ref="B93:G93"/>
    <mergeCell ref="J91:J92"/>
    <mergeCell ref="B95:G95"/>
    <mergeCell ref="B94:G94"/>
    <mergeCell ref="B165:J165"/>
    <mergeCell ref="B127:G127"/>
    <mergeCell ref="B128:G128"/>
    <mergeCell ref="B129:G129"/>
    <mergeCell ref="B130:G130"/>
    <mergeCell ref="B131:G131"/>
    <mergeCell ref="B163:I163"/>
    <mergeCell ref="J156:J157"/>
    <mergeCell ref="B157:G157"/>
    <mergeCell ref="B154:I154"/>
    <mergeCell ref="B140:G140"/>
    <mergeCell ref="B161:I161"/>
    <mergeCell ref="B160:G160"/>
    <mergeCell ref="B143:G143"/>
    <mergeCell ref="B151:G151"/>
    <mergeCell ref="B149:I149"/>
    <mergeCell ref="B146:G146"/>
    <mergeCell ref="B144:G144"/>
    <mergeCell ref="B145:G145"/>
    <mergeCell ref="B139:G139"/>
    <mergeCell ref="B133:G133"/>
    <mergeCell ref="J149:J150"/>
    <mergeCell ref="B132:G132"/>
    <mergeCell ref="B134:G134"/>
    <mergeCell ref="J98:J100"/>
    <mergeCell ref="B99:I99"/>
    <mergeCell ref="B123:I123"/>
    <mergeCell ref="B152:I152"/>
    <mergeCell ref="B147:I147"/>
    <mergeCell ref="B141:G141"/>
    <mergeCell ref="B126:G126"/>
    <mergeCell ref="B142:G142"/>
    <mergeCell ref="J105:J106"/>
    <mergeCell ref="B106:G106"/>
    <mergeCell ref="B107:G107"/>
    <mergeCell ref="B137:G137"/>
    <mergeCell ref="B111:I111"/>
    <mergeCell ref="B117:I117"/>
    <mergeCell ref="J117:J118"/>
    <mergeCell ref="B118:G118"/>
    <mergeCell ref="B102:G102"/>
    <mergeCell ref="J110:J112"/>
    <mergeCell ref="J123:J124"/>
    <mergeCell ref="B159:G159"/>
    <mergeCell ref="B150:G150"/>
    <mergeCell ref="B158:G158"/>
    <mergeCell ref="B91:I91"/>
    <mergeCell ref="B96:I96"/>
    <mergeCell ref="B103:I103"/>
    <mergeCell ref="B113:G113"/>
    <mergeCell ref="B124:G124"/>
    <mergeCell ref="B110:I110"/>
    <mergeCell ref="B108:I108"/>
    <mergeCell ref="B138:G138"/>
    <mergeCell ref="B114:G114"/>
    <mergeCell ref="B125:G125"/>
    <mergeCell ref="B112:G112"/>
    <mergeCell ref="B135:G135"/>
    <mergeCell ref="B136:G136"/>
    <mergeCell ref="B119:G119"/>
    <mergeCell ref="B121:I121"/>
    <mergeCell ref="B120:G120"/>
    <mergeCell ref="B115:I115"/>
    <mergeCell ref="B156:I156"/>
    <mergeCell ref="B100:G100"/>
    <mergeCell ref="B17:G17"/>
    <mergeCell ref="B28:I28"/>
    <mergeCell ref="B23:G23"/>
    <mergeCell ref="B24:G24"/>
    <mergeCell ref="B29:G29"/>
    <mergeCell ref="B22:I22"/>
    <mergeCell ref="B105:I105"/>
    <mergeCell ref="B89:I89"/>
    <mergeCell ref="B98:I98"/>
    <mergeCell ref="B101:G101"/>
    <mergeCell ref="B86:I86"/>
    <mergeCell ref="B20:I20"/>
    <mergeCell ref="B31:G31"/>
    <mergeCell ref="B34:G34"/>
    <mergeCell ref="B18:I18"/>
    <mergeCell ref="B19:I19"/>
    <mergeCell ref="B25:G25"/>
    <mergeCell ref="B80:G80"/>
    <mergeCell ref="B82:I82"/>
    <mergeCell ref="B83:I83"/>
    <mergeCell ref="B38:G38"/>
    <mergeCell ref="B35:G35"/>
    <mergeCell ref="B37:G37"/>
    <mergeCell ref="B79:G79"/>
    <mergeCell ref="J70:J71"/>
    <mergeCell ref="B54:G54"/>
    <mergeCell ref="B39:G39"/>
    <mergeCell ref="B40:G40"/>
    <mergeCell ref="B58:G58"/>
    <mergeCell ref="B78:I78"/>
    <mergeCell ref="B46:G46"/>
    <mergeCell ref="B45:G45"/>
    <mergeCell ref="B74:G74"/>
    <mergeCell ref="B59:G59"/>
    <mergeCell ref="B51:G51"/>
    <mergeCell ref="B55:G55"/>
    <mergeCell ref="B64:G64"/>
    <mergeCell ref="B56:G56"/>
    <mergeCell ref="B62:G62"/>
    <mergeCell ref="B71:G71"/>
    <mergeCell ref="B70:I70"/>
    <mergeCell ref="B43:G43"/>
    <mergeCell ref="B66:G66"/>
    <mergeCell ref="B41:G41"/>
    <mergeCell ref="B42:G42"/>
    <mergeCell ref="L1:N1"/>
    <mergeCell ref="L2:N2"/>
    <mergeCell ref="L5:N5"/>
    <mergeCell ref="L6:N6"/>
    <mergeCell ref="L7:N7"/>
    <mergeCell ref="L8:N8"/>
    <mergeCell ref="B9:J9"/>
    <mergeCell ref="B8:J8"/>
    <mergeCell ref="J77:J79"/>
    <mergeCell ref="B77:I77"/>
    <mergeCell ref="B12:J14"/>
    <mergeCell ref="B30:G30"/>
    <mergeCell ref="B36:G36"/>
    <mergeCell ref="B26:I26"/>
    <mergeCell ref="J28:J29"/>
    <mergeCell ref="B15:I15"/>
    <mergeCell ref="J15:J16"/>
    <mergeCell ref="B16:G16"/>
    <mergeCell ref="J22:J23"/>
    <mergeCell ref="B68:I68"/>
    <mergeCell ref="B32:G32"/>
    <mergeCell ref="B44:G44"/>
    <mergeCell ref="B47:G47"/>
    <mergeCell ref="B48:I48"/>
  </mergeCells>
  <hyperlinks>
    <hyperlink ref="B30:G30" r:id="rId1" display="Link Portaria Nº448, de 13/09/2002 - da Secretaria do Tesouro Nacional" xr:uid="{00000000-0004-0000-0100-000000000000}"/>
    <hyperlink ref="B52:G52" r:id="rId2" display="Link Portaria Nº448, de 13/09/2002 - da Secretaria do Tesouro Nacional" xr:uid="{00000000-0004-0000-0100-000001000000}"/>
    <hyperlink ref="B125:G125" r:id="rId3" display="Link Portaria Nº448, de 13/09/2002 - da Secretaria do Tesouro Nacional" xr:uid="{00000000-0004-0000-0100-000002000000}"/>
    <hyperlink ref="B72:G72" r:id="rId4" display="TABELA DE DIÁRIA DA UFMT" xr:uid="{00000000-0004-0000-0100-000003000000}"/>
    <hyperlink ref="B111:I111" r:id="rId5" display="LEI Nº 11.788/2008 - LEI DO ESTAGIO" xr:uid="{00000000-0004-0000-0100-000004000000}"/>
    <hyperlink ref="B78" r:id="rId6" xr:uid="{00000000-0004-0000-0100-000005000000}"/>
    <hyperlink ref="B78:I78" r:id="rId7" display="Tabela Cálculo" xr:uid="{00000000-0004-0000-0100-000006000000}"/>
    <hyperlink ref="B99:I99" r:id="rId8" display="Tabela Cálculo" xr:uid="{00000000-0004-0000-0100-000007000000}"/>
  </hyperlinks>
  <printOptions horizontalCentered="1"/>
  <pageMargins left="0.39370078740157483" right="0.31496062992125984" top="0.39370078740157483" bottom="0.19685039370078741" header="0.31496062992125984" footer="0.31496062992125984"/>
  <pageSetup paperSize="9" scale="99" orientation="portrait" r:id="rId9"/>
  <rowBreaks count="3" manualBreakCount="3">
    <brk id="39" min="1" max="10" man="1"/>
    <brk id="69" max="16383" man="1"/>
    <brk id="122" max="16383" man="1"/>
  </rowBreak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PLANO DE TRABALHO</vt:lpstr>
      <vt:lpstr>MEMORIA DE CALCULO</vt:lpstr>
      <vt:lpstr>'MEMORIA DE CALCULO'!Area_de_impressao</vt:lpstr>
      <vt:lpstr>'PLANO DE TRABALHO'!Area_de_impressao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Trabalho UFMT CD 8/2018 v2</dc:title>
  <dc:creator/>
  <cp:lastModifiedBy/>
  <dcterms:created xsi:type="dcterms:W3CDTF">2018-11-26T17:17:19Z</dcterms:created>
  <dcterms:modified xsi:type="dcterms:W3CDTF">2019-12-11T11:57:40Z</dcterms:modified>
  <cp:category>Plano de trabalho;UFMT</cp:category>
</cp:coreProperties>
</file>